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4\Đăng Ký\46 Chương Mỹ\"/>
    </mc:Choice>
  </mc:AlternateContent>
  <xr:revisionPtr revIDLastSave="0" documentId="13_ncr:1_{19EC290E-1BBD-419B-8D32-E98B05C12126}" xr6:coauthVersionLast="47" xr6:coauthVersionMax="47" xr10:uidLastSave="{00000000-0000-0000-0000-000000000000}"/>
  <bookViews>
    <workbookView xWindow="-108" yWindow="-108" windowWidth="23256" windowHeight="12456" xr2:uid="{7BFD3D91-3290-4EAB-88AA-71EE70F4A07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K13" i="1"/>
  <c r="K19" i="1"/>
  <c r="K20" i="1"/>
  <c r="K18" i="1"/>
  <c r="K17" i="1"/>
  <c r="K21" i="1"/>
  <c r="N13" i="1"/>
  <c r="N19" i="1"/>
  <c r="N20" i="1"/>
  <c r="N18" i="1"/>
  <c r="N17" i="1"/>
  <c r="N21" i="1"/>
  <c r="L16" i="1"/>
  <c r="L18" i="1"/>
  <c r="L19" i="1"/>
  <c r="L17" i="1"/>
  <c r="L15" i="1"/>
  <c r="L14" i="1"/>
  <c r="L11" i="1"/>
  <c r="L12" i="1"/>
  <c r="L13" i="1"/>
  <c r="L20" i="1"/>
  <c r="L21" i="1"/>
  <c r="H21" i="1"/>
  <c r="K16" i="1"/>
  <c r="N16" i="1"/>
  <c r="K15" i="1"/>
  <c r="N15" i="1"/>
  <c r="K14" i="1"/>
  <c r="N14" i="1"/>
  <c r="K12" i="1"/>
  <c r="N12" i="1"/>
  <c r="M21" i="1"/>
  <c r="K11" i="1"/>
  <c r="N11" i="1"/>
</calcChain>
</file>

<file path=xl/sharedStrings.xml><?xml version="1.0" encoding="utf-8"?>
<sst xmlns="http://schemas.openxmlformats.org/spreadsheetml/2006/main" count="72" uniqueCount="52">
  <si>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</si>
  <si>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</si>
  <si>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</si>
  <si>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</si>
  <si>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</si>
  <si>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</si>
  <si>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</si>
  <si>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</si>
  <si>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</si>
  <si>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</si>
  <si>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</si>
  <si>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</si>
  <si>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</si>
  <si>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</si>
  <si>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</si>
  <si>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</si>
  <si>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</si>
  <si>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</si>
  <si>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</si>
  <si>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</si>
  <si>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</si>
  <si>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</si>
  <si>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</si>
  <si>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</si>
  <si>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</si>
  <si>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</si>
  <si>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</si>
  <si>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</si>
  <si>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</si>
  <si>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</si>
  <si>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</si>
  <si>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</si>
  <si>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</si>
  <si>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Nguyễn Đăng Bạo</t>
  </si>
  <si>
    <t>Phạm Đức Long</t>
  </si>
  <si>
    <t>Hoàng Hồng Quang</t>
  </si>
  <si>
    <t>Bùi Hải Tùng</t>
  </si>
  <si>
    <t>Nguyễn Đăng Khoa</t>
  </si>
  <si>
    <t>Đào Hoàng Anh</t>
  </si>
  <si>
    <t>Nguyễn Đăng Khôi</t>
  </si>
  <si>
    <t>Chương Mỹ</t>
  </si>
  <si>
    <t>Lưu Công Anh Tuấn</t>
  </si>
  <si>
    <t>Vđv mới</t>
  </si>
  <si>
    <t>Y2020, Chương Mỹ</t>
  </si>
  <si>
    <t>Bùi Hoàng Dương</t>
  </si>
  <si>
    <t>228 Yên Hòa, Cầu Giấy, TP Hà Nội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</si>
  <si>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036.622.6116</t>
    </r>
  </si>
  <si>
    <t>Bạo Chúa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</si>
  <si>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098.466.3152</t>
    </r>
  </si>
  <si>
    <t>Gần nhất Năm nào? ở Đội nào?</t>
  </si>
  <si>
    <r>
      <rPr>
        <sz val="11"/>
        <color rgb="FFC00000"/>
        <rFont val="Calibri"/>
        <family val="2"/>
        <scheme val="minor"/>
      </rPr>
      <t>Nhập thêm</t>
    </r>
    <r>
      <rPr>
        <sz val="11"/>
        <color theme="1"/>
        <rFont val="Calibri"/>
        <family val="2"/>
        <scheme val="minor"/>
      </rPr>
      <t xml:space="preserve"> Cọc:</t>
    </r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</si>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</sst>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2"/>
      <name val="Times New Roman"/>
      <family val="1"/>
    </font>
    <font>
      <sz val="11"/>
      <color rgb="FFC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EFF9FF"/>
      <color rgb="FFDDF2FF"/>
      <color rgb="FFFFFAEB"/>
      <color rgb="FFFFFDF7"/>
      <color rgb="FF333399"/>
      <color rgb="FF000066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10</xdr:row>
      <xdr:rowOff>22860</xdr:rowOff>
    </xdr:from>
    <xdr:to>
      <xdr:col>6</xdr:col>
      <xdr:colOff>1341120</xdr:colOff>
      <xdr:row>10</xdr:row>
      <xdr:rowOff>1394460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ACBA263-3533-1AE6-808F-E782D1B35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2034540"/>
          <a:ext cx="126492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11</xdr:row>
      <xdr:rowOff>22860</xdr:rowOff>
    </xdr:from>
    <xdr:to>
      <xdr:col>6</xdr:col>
      <xdr:colOff>1265458</xdr:colOff>
      <xdr:row>11</xdr:row>
      <xdr:rowOff>1386840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C56DEE6-B785-5A12-B43D-F98A15F78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899" y="3459480"/>
          <a:ext cx="1113059" cy="1363980"/>
        </a:xfrm>
        <a:prstGeom prst="rect">
          <a:avLst/>
        </a:prstGeom>
      </xdr:spPr>
    </xdr:pic>
    <xdr:clientData/>
  </xdr:twoCellAnchor>
  <xdr:twoCellAnchor editAs="oneCell">
    <xdr:from>
      <xdr:col>6</xdr:col>
      <xdr:colOff>129540</xdr:colOff>
      <xdr:row>12</xdr:row>
      <xdr:rowOff>15240</xdr:rowOff>
    </xdr:from>
    <xdr:to>
      <xdr:col>6</xdr:col>
      <xdr:colOff>1295006</xdr:colOff>
      <xdr:row>12</xdr:row>
      <xdr:rowOff>1402080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7A04113-B96C-BB2F-DD87-E1A40F7F5C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6040" y="4876800"/>
          <a:ext cx="1165466" cy="1386840"/>
        </a:xfrm>
        <a:prstGeom prst="rect">
          <a:avLst/>
        </a:prstGeom>
      </xdr:spPr>
    </xdr:pic>
    <xdr:clientData/>
  </xdr:twoCellAnchor>
  <xdr:twoCellAnchor editAs="oneCell">
    <xdr:from>
      <xdr:col>6</xdr:col>
      <xdr:colOff>91440</xdr:colOff>
      <xdr:row>13</xdr:row>
      <xdr:rowOff>22860</xdr:rowOff>
    </xdr:from>
    <xdr:to>
      <xdr:col>6</xdr:col>
      <xdr:colOff>1325880</xdr:colOff>
      <xdr:row>13</xdr:row>
      <xdr:rowOff>1394460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84B61D9-B864-BBCA-6E03-703A766AA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7940" y="6309360"/>
          <a:ext cx="123444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14</xdr:row>
      <xdr:rowOff>22860</xdr:rowOff>
    </xdr:from>
    <xdr:to>
      <xdr:col>6</xdr:col>
      <xdr:colOff>1303020</xdr:colOff>
      <xdr:row>14</xdr:row>
      <xdr:rowOff>1394460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34F380AE-7497-417E-42C8-16EC91442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0" y="7734300"/>
          <a:ext cx="118872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15</xdr:row>
      <xdr:rowOff>22860</xdr:rowOff>
    </xdr:from>
    <xdr:to>
      <xdr:col>6</xdr:col>
      <xdr:colOff>1309116</xdr:colOff>
      <xdr:row>15</xdr:row>
      <xdr:rowOff>1394460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B906BD52-FDA4-AE86-B8A0-E421A9D33E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0" y="9159240"/>
          <a:ext cx="1194816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53340</xdr:colOff>
      <xdr:row>16</xdr:row>
      <xdr:rowOff>22860</xdr:rowOff>
    </xdr:from>
    <xdr:to>
      <xdr:col>6</xdr:col>
      <xdr:colOff>1357884</xdr:colOff>
      <xdr:row>16</xdr:row>
      <xdr:rowOff>1400556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65F79DD6-FFA3-D5F9-95B0-DB22924C6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9840" y="10584180"/>
          <a:ext cx="1304544" cy="1377696"/>
        </a:xfrm>
        <a:prstGeom prst="rect">
          <a:avLst/>
        </a:prstGeom>
      </xdr:spPr>
    </xdr:pic>
    <xdr:clientData/>
  </xdr:twoCellAnchor>
  <xdr:twoCellAnchor editAs="oneCell">
    <xdr:from>
      <xdr:col>6</xdr:col>
      <xdr:colOff>182880</xdr:colOff>
      <xdr:row>17</xdr:row>
      <xdr:rowOff>22860</xdr:rowOff>
    </xdr:from>
    <xdr:to>
      <xdr:col>6</xdr:col>
      <xdr:colOff>1255776</xdr:colOff>
      <xdr:row>17</xdr:row>
      <xdr:rowOff>1394460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13664855-6B2B-4781-1B2E-CF3BE08B8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9380" y="12009120"/>
          <a:ext cx="1072896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18</xdr:row>
      <xdr:rowOff>22860</xdr:rowOff>
    </xdr:from>
    <xdr:to>
      <xdr:col>6</xdr:col>
      <xdr:colOff>1341120</xdr:colOff>
      <xdr:row>18</xdr:row>
      <xdr:rowOff>1394460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B119ACFC-8474-EC93-21AA-ABDDD5BBE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13434060"/>
          <a:ext cx="1264920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workbookViewId="0">
      <selection activeCell="K1" sqref="K1"/>
    </sheetView>
  </sheetViews>
  <sheetFormatPr defaultColWidth="8.77734375" defaultRowHeight="14.4" x14ac:dyDescent="0.3"/>
  <cols>
    <col min="1" max="1" width="0.33203125" style="1" customWidth="1"/>
    <col min="2" max="2" width="5.77734375" style="1" customWidth="1"/>
    <col min="3" max="3" width="3.6640625" style="1" customWidth="1"/>
    <col min="4" max="4" width="3.109375" style="1" customWidth="1"/>
    <col min="5" max="5" width="15.5546875" style="1" customWidth="1"/>
    <col min="6" max="6" width="7.6640625" style="1" customWidth="1"/>
    <col min="7" max="7" width="20.6640625" style="1" customWidth="1"/>
    <col min="8" max="8" width="7.21875" style="1" customWidth="1"/>
    <col min="9" max="9" width="4.6640625" style="1" customWidth="1"/>
    <col min="10" max="10" width="5.5546875" style="1" customWidth="1"/>
    <col min="11" max="11" width="13.21875" style="1" customWidth="1"/>
    <col min="12" max="12" width="3.77734375" style="1" customWidth="1"/>
    <col min="13" max="13" width="6.77734375" style="1" customWidth="1"/>
    <col min="14" max="14" width="9.77734375" style="1" customWidth="1"/>
    <col min="15" max="15" width="26.77734375" style="1" customWidth="1"/>
    <col min="16" max="16384" width="8.77734375" style="1"/>
  </cols>
  <sheetData>
    <row r="1" spans="2:19" ht="10.199999999999999" customHeight="1" x14ac:dyDescent="0.3"/>
    <row r="2" spans="2:19" ht="22.2" customHeight="1" x14ac:dyDescent="0.4">
      <c r="B2" s="23"/>
      <c r="C2" s="23"/>
      <c r="D2" s="23"/>
      <c r="E2" s="24"/>
      <c r="F2" s="24"/>
      <c r="G2" s="24"/>
      <c r="H2" s="24"/>
      <c r="I2" s="24"/>
      <c r="J2" s="25" t="s">
        <v>18</v>
      </c>
      <c r="K2" s="26">
        <v>2024</v>
      </c>
      <c r="L2" s="33"/>
      <c r="M2" s="27" t="s">
        <v>23</v>
      </c>
      <c r="N2" s="28" t="s">
        <v>22</v>
      </c>
    </row>
    <row r="3" spans="2:19" ht="18" customHeight="1" x14ac:dyDescent="0.3">
      <c r="B3" s="44" t="s">
        <v>19</v>
      </c>
      <c r="C3" s="44"/>
      <c r="D3" s="44"/>
      <c r="E3" s="45"/>
      <c r="F3" s="46" t="s">
        <v>40</v>
      </c>
      <c r="G3" s="47"/>
      <c r="H3" s="47"/>
      <c r="I3" s="47"/>
      <c r="J3" s="48"/>
      <c r="K3" s="18"/>
      <c r="L3" s="20"/>
      <c r="M3" s="29" t="s">
        <v>20</v>
      </c>
      <c r="N3" s="30">
        <v>460000</v>
      </c>
    </row>
    <row r="4" spans="2:19" ht="18" customHeight="1" x14ac:dyDescent="0.3">
      <c r="B4" s="44" t="s">
        <v>29</v>
      </c>
      <c r="C4" s="45"/>
      <c r="D4" s="46" t="s">
        <v>45</v>
      </c>
      <c r="E4" s="47"/>
      <c r="F4" s="47"/>
      <c r="G4" s="47"/>
      <c r="H4" s="47"/>
      <c r="I4" s="47"/>
      <c r="J4" s="47"/>
      <c r="K4" s="48"/>
      <c r="L4" s="35"/>
      <c r="M4" s="29" t="s">
        <v>17</v>
      </c>
      <c r="N4" s="30">
        <v>480000</v>
      </c>
    </row>
    <row r="5" spans="2:19" ht="18" customHeight="1" x14ac:dyDescent="0.3">
      <c r="B5" s="44" t="s">
        <v>30</v>
      </c>
      <c r="C5" s="44"/>
      <c r="D5" s="45"/>
      <c r="E5" s="52" t="s">
        <v>33</v>
      </c>
      <c r="F5" s="53"/>
      <c r="G5" s="36" t="s">
        <v>46</v>
      </c>
      <c r="H5" s="42" t="s">
        <v>15</v>
      </c>
      <c r="I5" s="43"/>
      <c r="J5" s="49" t="s">
        <v>47</v>
      </c>
      <c r="K5" s="50"/>
      <c r="L5" s="51"/>
      <c r="M5" s="29" t="s">
        <v>24</v>
      </c>
      <c r="N5" s="30">
        <v>500000</v>
      </c>
    </row>
    <row r="6" spans="2:19" ht="18" customHeight="1" x14ac:dyDescent="0.3">
      <c r="B6" s="44" t="s">
        <v>28</v>
      </c>
      <c r="C6" s="45"/>
      <c r="D6" s="49" t="s">
        <v>34</v>
      </c>
      <c r="E6" s="50"/>
      <c r="F6" s="51"/>
      <c r="G6" s="36" t="s">
        <v>48</v>
      </c>
      <c r="H6" s="42" t="s">
        <v>15</v>
      </c>
      <c r="I6" s="43"/>
      <c r="J6" s="49"/>
      <c r="K6" s="50"/>
      <c r="L6" s="51"/>
      <c r="M6" s="29" t="s">
        <v>11</v>
      </c>
      <c r="N6" s="30">
        <v>520000</v>
      </c>
    </row>
    <row r="7" spans="2:19" ht="18" customHeight="1" x14ac:dyDescent="0.3">
      <c r="B7" s="2" t="s">
        <v>21</v>
      </c>
      <c r="C7" s="2"/>
      <c r="D7" s="2"/>
      <c r="L7" s="34"/>
      <c r="M7" s="31" t="s">
        <v>12</v>
      </c>
      <c r="N7" s="32">
        <v>540000</v>
      </c>
    </row>
    <row r="8" spans="2:19" ht="4.2" customHeight="1" thickBot="1" x14ac:dyDescent="0.35"/>
    <row r="9" spans="2:19" ht="16.95" customHeight="1" x14ac:dyDescent="0.3">
      <c r="B9" s="65" t="s">
        <v>0</v>
      </c>
      <c r="C9" s="68" t="s">
        <v>1</v>
      </c>
      <c r="D9" s="74"/>
      <c r="E9" s="69"/>
      <c r="F9" s="65" t="s">
        <v>2</v>
      </c>
      <c r="G9" s="65" t="s">
        <v>3</v>
      </c>
      <c r="H9" s="4" t="s">
        <v>4</v>
      </c>
      <c r="I9" s="68" t="s">
        <v>13</v>
      </c>
      <c r="J9" s="69"/>
      <c r="K9" s="3" t="s">
        <v>8</v>
      </c>
      <c r="L9" s="72" t="s">
        <v>6</v>
      </c>
      <c r="M9" s="73"/>
      <c r="N9" s="5" t="s">
        <v>7</v>
      </c>
      <c r="O9" s="38" t="s">
        <v>32</v>
      </c>
      <c r="S9" s="6"/>
    </row>
    <row r="10" spans="2:19" ht="15" customHeight="1" thickBot="1" x14ac:dyDescent="0.35">
      <c r="B10" s="66"/>
      <c r="C10" s="75"/>
      <c r="D10" s="76"/>
      <c r="E10" s="77"/>
      <c r="F10" s="66"/>
      <c r="G10" s="66"/>
      <c r="H10" s="7" t="s">
        <v>10</v>
      </c>
      <c r="I10" s="70" t="s">
        <v>14</v>
      </c>
      <c r="J10" s="71"/>
      <c r="K10" s="8" t="s">
        <v>9</v>
      </c>
      <c r="L10" s="78" t="s">
        <v>27</v>
      </c>
      <c r="M10" s="79"/>
      <c r="N10" s="9" t="s">
        <v>5</v>
      </c>
      <c r="O10" s="9" t="s">
        <v>49</v>
      </c>
      <c r="S10" s="10"/>
    </row>
    <row r="11" spans="2:19" ht="112.2" customHeight="1" thickBot="1" x14ac:dyDescent="0.35">
      <c r="B11" s="11">
        <v>1</v>
      </c>
      <c r="C11" s="80" t="s">
        <v>33</v>
      </c>
      <c r="D11" s="81"/>
      <c r="E11" s="82"/>
      <c r="F11" s="83">
        <v>1981</v>
      </c>
      <c r="G11" s="83"/>
      <c r="H11" s="83" t="s">
        <v>20</v>
      </c>
      <c r="I11" s="80" t="s">
        <v>25</v>
      </c>
      <c r="J11" s="82"/>
      <c r="K11" s="15">
        <f t="shared" ref="K11" si="0">IF(C11="","",IF(H11="T7",N$5,IF(H11="T6",N$3,IF(H11="T5",N$4,IF(H11="T4",N$5,IF(H11="T3",N$6,IF(H11="T2",N$7,"")))))))</f>
        <v>460000</v>
      </c>
      <c r="L11" s="55" t="str">
        <f t="shared" ref="L11" si="1">IF(F11="","",IF(K$2-F11&gt;=65,-40000,IF(OR(K$2-F11&gt;=60,K$2-F11&lt;15),-30000,"")))</f>
        <v/>
      </c>
      <c r="M11" s="56"/>
      <c r="N11" s="16">
        <f t="shared" ref="N11" si="2">IF(OR(C11="",K11=""),"",40000)</f>
        <v>40000</v>
      </c>
      <c r="O11" s="39" t="s">
        <v>43</v>
      </c>
    </row>
    <row r="12" spans="2:19" ht="112.2" customHeight="1" thickBot="1" x14ac:dyDescent="0.35">
      <c r="B12" s="11">
        <v>2</v>
      </c>
      <c r="C12" s="80" t="s">
        <v>34</v>
      </c>
      <c r="D12" s="81"/>
      <c r="E12" s="82"/>
      <c r="F12" s="83">
        <v>1977</v>
      </c>
      <c r="G12" s="83"/>
      <c r="H12" s="83" t="s">
        <v>26</v>
      </c>
      <c r="I12" s="80" t="s">
        <v>25</v>
      </c>
      <c r="J12" s="82"/>
      <c r="K12" s="15">
        <f t="shared" ref="K12:K20" si="3">IF(C12="","",IF(H12="T7",N$5,IF(H12="T6",N$3,IF(H12="T5",N$4,IF(H12="T4",N$5,IF(H12="T3",N$6,IF(H12="T2",N$7,"")))))))</f>
        <v>500000</v>
      </c>
      <c r="L12" s="55" t="str">
        <f t="shared" ref="L12:L20" si="4">IF(F12="","",IF(K$2-F12&gt;=65,-40000,IF(OR(K$2-F12&gt;=60,K$2-F12&lt;15),-30000,"")))</f>
        <v/>
      </c>
      <c r="M12" s="56"/>
      <c r="N12" s="16">
        <f t="shared" ref="N12:N20" si="5">IF(OR(C12="",K12=""),"",40000)</f>
        <v>40000</v>
      </c>
      <c r="O12" s="39" t="s">
        <v>43</v>
      </c>
    </row>
    <row r="13" spans="2:19" ht="112.2" customHeight="1" thickBot="1" x14ac:dyDescent="0.35">
      <c r="B13" s="11">
        <v>3</v>
      </c>
      <c r="C13" s="80" t="s">
        <v>41</v>
      </c>
      <c r="D13" s="81"/>
      <c r="E13" s="82"/>
      <c r="F13" s="83">
        <v>1979</v>
      </c>
      <c r="G13" s="83"/>
      <c r="H13" s="83" t="s">
        <v>11</v>
      </c>
      <c r="I13" s="80" t="s">
        <v>25</v>
      </c>
      <c r="J13" s="82"/>
      <c r="K13" s="15">
        <f t="shared" si="3"/>
        <v>520000</v>
      </c>
      <c r="L13" s="55" t="str">
        <f t="shared" si="4"/>
        <v/>
      </c>
      <c r="M13" s="56"/>
      <c r="N13" s="16">
        <f t="shared" si="5"/>
        <v>40000</v>
      </c>
      <c r="O13" s="39" t="s">
        <v>43</v>
      </c>
    </row>
    <row r="14" spans="2:19" ht="112.2" customHeight="1" thickBot="1" x14ac:dyDescent="0.35">
      <c r="B14" s="11">
        <v>4</v>
      </c>
      <c r="C14" s="60" t="s">
        <v>35</v>
      </c>
      <c r="D14" s="61"/>
      <c r="E14" s="62"/>
      <c r="F14" s="40">
        <v>1979</v>
      </c>
      <c r="G14" s="40"/>
      <c r="H14" s="40" t="s">
        <v>26</v>
      </c>
      <c r="I14" s="60" t="s">
        <v>42</v>
      </c>
      <c r="J14" s="62"/>
      <c r="K14" s="15">
        <f t="shared" si="3"/>
        <v>500000</v>
      </c>
      <c r="L14" s="55" t="str">
        <f t="shared" si="4"/>
        <v/>
      </c>
      <c r="M14" s="56"/>
      <c r="N14" s="16">
        <f t="shared" si="5"/>
        <v>40000</v>
      </c>
      <c r="O14" s="39"/>
    </row>
    <row r="15" spans="2:19" ht="112.2" customHeight="1" thickBot="1" x14ac:dyDescent="0.35">
      <c r="B15" s="11">
        <v>5</v>
      </c>
      <c r="C15" s="60" t="s">
        <v>36</v>
      </c>
      <c r="D15" s="61"/>
      <c r="E15" s="62"/>
      <c r="F15" s="40">
        <v>1980</v>
      </c>
      <c r="G15" s="40"/>
      <c r="H15" s="40" t="s">
        <v>26</v>
      </c>
      <c r="I15" s="60" t="s">
        <v>42</v>
      </c>
      <c r="J15" s="62"/>
      <c r="K15" s="15">
        <f t="shared" si="3"/>
        <v>500000</v>
      </c>
      <c r="L15" s="55" t="str">
        <f t="shared" si="4"/>
        <v/>
      </c>
      <c r="M15" s="56"/>
      <c r="N15" s="16">
        <f t="shared" si="5"/>
        <v>40000</v>
      </c>
      <c r="O15" s="39"/>
    </row>
    <row r="16" spans="2:19" ht="112.2" customHeight="1" thickBot="1" x14ac:dyDescent="0.35">
      <c r="B16" s="11">
        <v>6</v>
      </c>
      <c r="C16" s="60" t="s">
        <v>37</v>
      </c>
      <c r="D16" s="61"/>
      <c r="E16" s="62"/>
      <c r="F16" s="40">
        <v>2008</v>
      </c>
      <c r="G16" s="40"/>
      <c r="H16" s="40" t="s">
        <v>26</v>
      </c>
      <c r="I16" s="60" t="s">
        <v>42</v>
      </c>
      <c r="J16" s="62"/>
      <c r="K16" s="15">
        <f t="shared" si="3"/>
        <v>500000</v>
      </c>
      <c r="L16" s="55" t="str">
        <f t="shared" si="4"/>
        <v/>
      </c>
      <c r="M16" s="56"/>
      <c r="N16" s="16">
        <f t="shared" si="5"/>
        <v>40000</v>
      </c>
      <c r="O16" s="39"/>
    </row>
    <row r="17" spans="2:15" ht="112.2" customHeight="1" thickBot="1" x14ac:dyDescent="0.35">
      <c r="B17" s="11">
        <v>7</v>
      </c>
      <c r="C17" s="60" t="s">
        <v>44</v>
      </c>
      <c r="D17" s="61"/>
      <c r="E17" s="62"/>
      <c r="F17" s="40">
        <v>2005</v>
      </c>
      <c r="G17" s="40"/>
      <c r="H17" s="40" t="s">
        <v>11</v>
      </c>
      <c r="I17" s="60" t="s">
        <v>42</v>
      </c>
      <c r="J17" s="62"/>
      <c r="K17" s="15">
        <f t="shared" si="3"/>
        <v>520000</v>
      </c>
      <c r="L17" s="55" t="str">
        <f t="shared" si="4"/>
        <v/>
      </c>
      <c r="M17" s="56"/>
      <c r="N17" s="16">
        <f t="shared" si="5"/>
        <v>40000</v>
      </c>
      <c r="O17" s="39"/>
    </row>
    <row r="18" spans="2:15" ht="112.2" customHeight="1" thickBot="1" x14ac:dyDescent="0.35">
      <c r="B18" s="11">
        <v>8</v>
      </c>
      <c r="C18" s="60" t="s">
        <v>38</v>
      </c>
      <c r="D18" s="61"/>
      <c r="E18" s="62"/>
      <c r="F18" s="40">
        <v>2010</v>
      </c>
      <c r="G18" s="40"/>
      <c r="H18" s="40" t="s">
        <v>11</v>
      </c>
      <c r="I18" s="60" t="s">
        <v>42</v>
      </c>
      <c r="J18" s="62"/>
      <c r="K18" s="15">
        <f t="shared" si="3"/>
        <v>520000</v>
      </c>
      <c r="L18" s="55">
        <f t="shared" si="4"/>
        <v>-30000</v>
      </c>
      <c r="M18" s="56"/>
      <c r="N18" s="16">
        <f t="shared" si="5"/>
        <v>40000</v>
      </c>
      <c r="O18" s="39"/>
    </row>
    <row r="19" spans="2:15" ht="112.2" customHeight="1" thickBot="1" x14ac:dyDescent="0.35">
      <c r="B19" s="11">
        <v>9</v>
      </c>
      <c r="C19" s="60" t="s">
        <v>39</v>
      </c>
      <c r="D19" s="61"/>
      <c r="E19" s="62"/>
      <c r="F19" s="40">
        <v>2013</v>
      </c>
      <c r="G19" s="40"/>
      <c r="H19" s="40" t="s">
        <v>11</v>
      </c>
      <c r="I19" s="60" t="s">
        <v>42</v>
      </c>
      <c r="J19" s="62"/>
      <c r="K19" s="15">
        <f t="shared" si="3"/>
        <v>520000</v>
      </c>
      <c r="L19" s="55">
        <f t="shared" si="4"/>
        <v>-30000</v>
      </c>
      <c r="M19" s="56"/>
      <c r="N19" s="16">
        <f t="shared" si="5"/>
        <v>40000</v>
      </c>
      <c r="O19" s="39"/>
    </row>
    <row r="20" spans="2:15" ht="112.2" customHeight="1" thickBot="1" x14ac:dyDescent="0.35">
      <c r="B20" s="12">
        <v>10</v>
      </c>
      <c r="C20" s="57"/>
      <c r="D20" s="58"/>
      <c r="E20" s="59"/>
      <c r="F20" s="13"/>
      <c r="G20" s="13"/>
      <c r="H20" s="13"/>
      <c r="I20" s="63"/>
      <c r="J20" s="64"/>
      <c r="K20" s="17" t="str">
        <f t="shared" si="3"/>
        <v/>
      </c>
      <c r="L20" s="55" t="str">
        <f t="shared" si="4"/>
        <v/>
      </c>
      <c r="M20" s="56"/>
      <c r="N20" s="16" t="str">
        <f t="shared" si="5"/>
        <v/>
      </c>
      <c r="O20" s="39"/>
    </row>
    <row r="21" spans="2:15" x14ac:dyDescent="0.3">
      <c r="B21" s="21"/>
      <c r="C21" s="21"/>
      <c r="D21" s="21"/>
      <c r="E21" s="22"/>
      <c r="G21" s="19" t="s">
        <v>16</v>
      </c>
      <c r="H21" s="67">
        <f>SUM(K21:N21)</f>
        <v>4840000</v>
      </c>
      <c r="I21" s="67"/>
      <c r="J21" s="67"/>
      <c r="K21" s="14">
        <f>SUM(K11:K20)</f>
        <v>4540000</v>
      </c>
      <c r="L21" s="54">
        <f t="shared" ref="L21:N21" si="6">SUM(L11:L20)</f>
        <v>-60000</v>
      </c>
      <c r="M21" s="54">
        <f t="shared" si="6"/>
        <v>0</v>
      </c>
      <c r="N21" s="14">
        <f t="shared" si="6"/>
        <v>360000</v>
      </c>
    </row>
    <row r="22" spans="2:15" x14ac:dyDescent="0.3">
      <c r="B22" s="21"/>
      <c r="C22" s="21"/>
      <c r="D22" s="21"/>
      <c r="E22" s="22"/>
      <c r="F22" s="21"/>
      <c r="G22" s="37" t="s">
        <v>50</v>
      </c>
      <c r="H22" s="41" t="s">
        <v>51</v>
      </c>
      <c r="I22" s="41"/>
      <c r="J22" s="41"/>
    </row>
    <row r="23" spans="2:15" x14ac:dyDescent="0.3">
      <c r="B23" s="21"/>
      <c r="C23" s="21"/>
      <c r="D23" s="21"/>
      <c r="E23" s="22"/>
      <c r="F23" s="21"/>
      <c r="G23" s="37" t="s">
        <v>31</v>
      </c>
      <c r="H23" s="84" t="str">
        <f>IF(OR(H22="",H22="?",H22="???"),"",SUM(H21:J22))</f>
        <v/>
      </c>
      <c r="I23" s="84"/>
      <c r="J23" s="84"/>
    </row>
  </sheetData>
  <sheetProtection algorithmName="SHA-512" hashValue="l1Ha9vHPcFJrwX7GJG0QkRBmaQ2B8fclaIyytAsbtAf1DWO1WICxDLu1ADzDvQWqw2z+IpvQChLtm0SK6P8mlw==" saltValue="/6qhhJ6NPcxAYqI4WAa0yA==" spinCount="100000" sheet="1" scenarios="1" formatCells="0"/>
  <mergeCells count="54"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I20:J20"/>
    <mergeCell ref="L19:M19"/>
    <mergeCell ref="L20:M20"/>
    <mergeCell ref="L15:M15"/>
    <mergeCell ref="L16:M16"/>
    <mergeCell ref="L17:M17"/>
    <mergeCell ref="L18:M18"/>
    <mergeCell ref="C20:E20"/>
    <mergeCell ref="C19:E19"/>
    <mergeCell ref="C15:E15"/>
    <mergeCell ref="C16:E16"/>
    <mergeCell ref="C17:E17"/>
    <mergeCell ref="C18:E18"/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2024-03-28T19:44:13Z</dcterms:modified>
</cp:coreProperties>
</file>