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/>
  <mc:AlternateContent xmlns:mc="http://schemas.openxmlformats.org/markup-compatibility/2006">
    <mc:Choice Requires="x15">
      <x15ac:absPath xmlns:x15ac="http://schemas.microsoft.com/office/spreadsheetml/2010/11/ac" url="D:\Duc - Trang\TRANG\CLB Bong Ban\"/>
    </mc:Choice>
  </mc:AlternateContent>
  <xr:revisionPtr revIDLastSave="0" documentId="13_ncr:1_{1E59B9FE-8C9A-47CC-B73E-83D3DEB7347B}" xr6:coauthVersionLast="36" xr6:coauthVersionMax="36" xr10:uidLastSave="{00000000-0000-0000-0000-000000000000}"/>
  <bookViews>
    <workbookView xWindow="0" yWindow="0" windowWidth="16410" windowHeight="7545" xr2:uid="{00000000-000D-0000-FFFF-FFFF00000000}"/>
  </bookViews>
  <sheets>
    <sheet name="Sheet1" sheetId="1" r:id="rId1"/>
  </sheets>
  <calcPr calcId="191029"/>
  <extLst>
    <ext uri="GoogleSheetsCustomDataVersion2">
      <go:sheetsCustomData xmlns:go="http://customooxmlschemas.google.com/" r:id="rId5" roundtripDataChecksum="A8zjbRHyuA+uvOkmiy5KlPgimUYqbmK18eo00gNFdOU="/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N15" i="1"/>
  <c r="L15" i="1"/>
  <c r="K15" i="1"/>
  <c r="L14" i="1"/>
  <c r="K14" i="1"/>
  <c r="N14" i="1" s="1"/>
  <c r="L13" i="1"/>
  <c r="K13" i="1"/>
  <c r="N13" i="1" s="1"/>
  <c r="N12" i="1"/>
  <c r="L12" i="1"/>
  <c r="K12" i="1"/>
  <c r="N11" i="1"/>
  <c r="L11" i="1"/>
  <c r="L21" i="1" s="1"/>
  <c r="K11" i="1"/>
  <c r="K21" i="1" s="1"/>
  <c r="D6" i="1"/>
  <c r="N21" i="1" l="1"/>
  <c r="H21" i="1" s="1"/>
  <c r="H23" i="1" s="1"/>
</calcChain>
</file>

<file path=xl/sharedStrings.xml><?xml version="1.0" encoding="utf-8"?>
<sst xmlns="http://schemas.openxmlformats.org/spreadsheetml/2006/main" count="66" uniqueCount="50">
  <si>
    <t>ĐĂNG KÝ ĐỘI THAM GIA PINGTOUR</t>
  </si>
  <si>
    <t xml:space="preserve">  Hạng</t>
  </si>
  <si>
    <t>Mức</t>
  </si>
  <si>
    <t>Tên đội đăng ký thi đấu:</t>
  </si>
  <si>
    <t>CLB Vĩnh Phúc</t>
  </si>
  <si>
    <t>T6</t>
  </si>
  <si>
    <t>Địa chỉ:</t>
  </si>
  <si>
    <t>Số 60, ngõ 567 Hoàng Hoa Thám, Ba Đình, HN</t>
  </si>
  <si>
    <t>T5</t>
  </si>
  <si>
    <t>Đội trưởng:</t>
  </si>
  <si>
    <t>Trịnh Việt Cường</t>
  </si>
  <si>
    <t>Facebook:</t>
  </si>
  <si>
    <t>Việt Cường</t>
  </si>
  <si>
    <t xml:space="preserve">   T4=T7</t>
  </si>
  <si>
    <r>
      <rPr>
        <b/>
        <sz val="13"/>
        <color theme="1"/>
        <rFont val="Times New Roman"/>
        <family val="1"/>
      </rPr>
      <t>Đội phó:</t>
    </r>
    <r>
      <rPr>
        <sz val="13"/>
        <color theme="1"/>
        <rFont val="Times New Roman"/>
        <family val="1"/>
      </rPr>
      <t xml:space="preserve"> </t>
    </r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</si>
  <si>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091.200.5071</t>
    </r>
  </si>
  <si>
    <t>Đức Lê</t>
  </si>
  <si>
    <t>T3</t>
  </si>
  <si>
    <t>Chúng tôi xin đăng ký Danh sách các VĐV của đội tham gia giải cụ thể như sau:</t>
  </si>
  <si>
    <t>T2</t>
  </si>
  <si>
    <t>STT</t>
  </si>
  <si>
    <t>Họ tên</t>
  </si>
  <si>
    <t>Năm sinh</t>
  </si>
  <si>
    <t>Ảnh chân dung</t>
  </si>
  <si>
    <t>Hạng</t>
  </si>
  <si>
    <t>Là Vđv</t>
  </si>
  <si>
    <t>Phí tham gia</t>
  </si>
  <si>
    <t>Giảm cho</t>
  </si>
  <si>
    <t>File Ảnh</t>
  </si>
  <si>
    <t>Vđv</t>
  </si>
  <si>
    <r>
      <rPr>
        <b/>
        <sz val="11"/>
        <color theme="1"/>
        <rFont val="Calibri"/>
        <family val="2"/>
      </rPr>
      <t>Cũ</t>
    </r>
    <r>
      <rPr>
        <sz val="11"/>
        <color theme="1"/>
        <rFont val="Calibri"/>
        <family val="2"/>
      </rPr>
      <t xml:space="preserve">/or </t>
    </r>
    <r>
      <rPr>
        <b/>
        <sz val="11"/>
        <color theme="1"/>
        <rFont val="Calibri"/>
        <family val="2"/>
      </rPr>
      <t>Mới</t>
    </r>
  </si>
  <si>
    <t>VĐv theo Hạng</t>
  </si>
  <si>
    <t>Tuổi (nếucó)</t>
  </si>
  <si>
    <t>và Điểm</t>
  </si>
  <si>
    <t>Trịnh Việt Cường (Đội_Trưởng)</t>
  </si>
  <si>
    <t>T4</t>
  </si>
  <si>
    <t>Vđv mới</t>
  </si>
  <si>
    <t>Lê Minh Đức</t>
  </si>
  <si>
    <t>Nguyễn Đức Hà</t>
  </si>
  <si>
    <t>Vđv cũ</t>
  </si>
  <si>
    <t>Nguyễn Duy Điệp</t>
  </si>
  <si>
    <t>Lê Quốc Hưng</t>
  </si>
  <si>
    <t>Hoàng Ngọc Tú</t>
  </si>
  <si>
    <t>Dương Toàn Trung</t>
  </si>
  <si>
    <t>Phạm Tuấn Sơn</t>
  </si>
  <si>
    <t>Nguyễn Trọng Tài</t>
  </si>
  <si>
    <r>
      <rPr>
        <b/>
        <sz val="11"/>
        <color theme="1"/>
        <rFont val="Calibri"/>
        <family val="2"/>
      </rPr>
      <t xml:space="preserve">Kinh phí </t>
    </r>
    <r>
      <rPr>
        <sz val="11"/>
        <color theme="1"/>
        <rFont val="Calibri"/>
        <family val="2"/>
      </rPr>
      <t>(chưa Cọc hạng)</t>
    </r>
    <r>
      <rPr>
        <b/>
        <sz val="11"/>
        <color theme="1"/>
        <rFont val="Calibri"/>
        <family val="2"/>
      </rPr>
      <t>:</t>
    </r>
  </si>
  <si>
    <t>Cọc</t>
  </si>
  <si>
    <t>Ts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</si>
  <si>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090488.2729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</si>
</sst>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5"/>
      <color theme="1"/>
      <name val="Calibri"/>
      <family val="2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  <font>
      <b/>
      <sz val="12"/>
      <color rgb="FF333399"/>
      <name val="Calibri"/>
      <family val="2"/>
    </font>
    <font>
      <b/>
      <sz val="13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1"/>
      <color rgb="FF333399"/>
      <name val="Calibri"/>
      <family val="2"/>
    </font>
    <font>
      <sz val="11"/>
      <color rgb="FF333399"/>
      <name val="Calibri"/>
      <family val="2"/>
    </font>
    <font>
      <b/>
      <sz val="12"/>
      <color theme="1"/>
      <name val="Calibri"/>
      <family val="2"/>
    </font>
    <font>
      <sz val="12"/>
      <color theme="1"/>
      <name val="Times New Roman"/>
      <family val="1"/>
    </font>
    <font>
      <b/>
      <sz val="11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AEB"/>
        <bgColor rgb="FFFFFAEB"/>
      </patternFill>
    </fill>
    <fill>
      <patternFill patternType="solid">
        <fgColor rgb="FFEFF9FF"/>
        <bgColor rgb="FFEFF9FF"/>
      </patternFill>
    </fill>
    <fill>
      <patternFill patternType="solid">
        <fgColor rgb="FFFFF6DD"/>
        <bgColor rgb="FFFFF6DD"/>
      </patternFill>
    </fill>
    <fill>
      <patternFill patternType="solid">
        <fgColor rgb="FFFFEBFF"/>
        <bgColor rgb="FFFFEBFF"/>
      </patternFill>
    </fill>
    <fill>
      <patternFill patternType="solid">
        <fgColor rgb="FFFFF9E7"/>
        <bgColor rgb="FFFFF9E7"/>
      </patternFill>
    </fill>
  </fills>
  <borders count="25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9" fillId="2" borderId="1" xfId="0" applyFont="1" applyFill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9" fillId="2" borderId="1" xfId="0" applyFont="1" applyFill="1" applyBorder="1" applyAlignment="1">
      <alignment horizontal="center"/>
    </xf>
    <xf numFmtId="3" fontId="10" fillId="0" borderId="1" xfId="0" applyNumberFormat="1" applyFont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0" borderId="1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3" fontId="1" fillId="4" borderId="19" xfId="0" applyNumberFormat="1" applyFont="1" applyFill="1" applyBorder="1" applyAlignment="1">
      <alignment horizontal="center" vertical="center" wrapText="1"/>
    </xf>
    <xf numFmtId="3" fontId="1" fillId="4" borderId="20" xfId="0" applyNumberFormat="1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3" fontId="1" fillId="4" borderId="2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3" fontId="1" fillId="0" borderId="0" xfId="0" applyNumberFormat="1" applyFont="1" applyAlignment="1">
      <alignment horizontal="left"/>
    </xf>
    <xf numFmtId="0" fontId="13" fillId="0" borderId="0" xfId="0" applyFont="1" applyAlignment="1">
      <alignment horizontal="right"/>
    </xf>
    <xf numFmtId="3" fontId="13" fillId="6" borderId="24" xfId="0" applyNumberFormat="1" applyFont="1" applyFill="1" applyBorder="1" applyAlignment="1">
      <alignment horizontal="center"/>
    </xf>
    <xf numFmtId="3" fontId="1" fillId="4" borderId="16" xfId="0" applyNumberFormat="1" applyFont="1" applyFill="1" applyBorder="1" applyAlignment="1">
      <alignment horizontal="center" vertical="center"/>
    </xf>
    <xf numFmtId="0" fontId="7" fillId="0" borderId="18" xfId="0" applyFont="1" applyBorder="1"/>
    <xf numFmtId="0" fontId="11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11" fillId="0" borderId="9" xfId="0" applyFont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7" fillId="0" borderId="15" xfId="0" applyFont="1" applyBorder="1"/>
    <xf numFmtId="0" fontId="12" fillId="0" borderId="16" xfId="0" applyFont="1" applyBorder="1" applyAlignment="1">
      <alignment horizontal="center" vertical="center" wrapText="1"/>
    </xf>
    <xf numFmtId="3" fontId="13" fillId="6" borderId="21" xfId="0" applyNumberFormat="1" applyFont="1" applyFill="1" applyBorder="1" applyAlignment="1">
      <alignment horizontal="center"/>
    </xf>
    <xf numFmtId="0" fontId="7" fillId="0" borderId="23" xfId="0" applyFont="1" applyBorder="1"/>
    <xf numFmtId="3" fontId="13" fillId="5" borderId="21" xfId="0" applyNumberFormat="1" applyFont="1" applyFill="1" applyBorder="1" applyAlignment="1">
      <alignment horizontal="center"/>
    </xf>
    <xf numFmtId="0" fontId="7" fillId="0" borderId="22" xfId="0" applyFont="1" applyBorder="1"/>
    <xf numFmtId="0" fontId="6" fillId="0" borderId="0" xfId="0" applyFont="1" applyAlignment="1">
      <alignment horizontal="left" vertical="center"/>
    </xf>
    <xf numFmtId="0" fontId="0" fillId="0" borderId="0" xfId="0" applyFont="1" applyAlignment="1"/>
    <xf numFmtId="0" fontId="7" fillId="0" borderId="2" xfId="0" applyFont="1" applyBorder="1"/>
    <xf numFmtId="0" fontId="8" fillId="3" borderId="3" xfId="0" applyFont="1" applyFill="1" applyBorder="1" applyAlignment="1">
      <alignment horizontal="center" vertical="center"/>
    </xf>
    <xf numFmtId="0" fontId="7" fillId="0" borderId="4" xfId="0" applyFont="1" applyBorder="1"/>
    <xf numFmtId="0" fontId="7" fillId="0" borderId="5" xfId="0" applyFont="1" applyBorder="1"/>
    <xf numFmtId="0" fontId="8" fillId="3" borderId="3" xfId="0" applyFont="1" applyFill="1" applyBorder="1" applyAlignment="1">
      <alignment horizontal="left" vertical="center"/>
    </xf>
    <xf numFmtId="0" fontId="8" fillId="3" borderId="6" xfId="0" applyFont="1" applyFill="1" applyBorder="1" applyAlignment="1">
      <alignment horizontal="center" vertical="center"/>
    </xf>
    <xf numFmtId="0" fontId="7" fillId="0" borderId="7" xfId="0" applyFont="1" applyBorder="1"/>
    <xf numFmtId="0" fontId="6" fillId="0" borderId="3" xfId="0" applyFont="1" applyBorder="1" applyAlignment="1">
      <alignment horizontal="left" vertical="center"/>
    </xf>
    <xf numFmtId="0" fontId="7" fillId="0" borderId="17" xfId="0" applyFont="1" applyBorder="1"/>
    <xf numFmtId="0" fontId="11" fillId="0" borderId="8" xfId="0" applyFont="1" applyBorder="1" applyAlignment="1">
      <alignment horizontal="center" vertical="center" wrapText="1"/>
    </xf>
    <xf numFmtId="0" fontId="7" fillId="0" borderId="12" xfId="0" applyFont="1" applyBorder="1"/>
    <xf numFmtId="0" fontId="1" fillId="0" borderId="13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3" xfId="0" applyFont="1" applyBorder="1"/>
    <xf numFmtId="0" fontId="7" fillId="0" borderId="14" xfId="0" applyFont="1" applyBorder="1"/>
    <xf numFmtId="3" fontId="1" fillId="0" borderId="0" xfId="0" applyNumberFormat="1" applyFont="1" applyAlignment="1">
      <alignment horizontal="center"/>
    </xf>
    <xf numFmtId="0" fontId="8" fillId="0" borderId="1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3" Type="http://schemas.openxmlformats.org/officeDocument/2006/relationships/image" Target="../media/image3.jpg"/><Relationship Id="rId7" Type="http://schemas.openxmlformats.org/officeDocument/2006/relationships/image" Target="../media/image7.pn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pn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504825</xdr:colOff>
      <xdr:row>17</xdr:row>
      <xdr:rowOff>9525</xdr:rowOff>
    </xdr:from>
    <xdr:ext cx="1371600" cy="1419225"/>
    <xdr:pic>
      <xdr:nvPicPr>
        <xdr:cNvPr id="2" name="image7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9525</xdr:colOff>
      <xdr:row>14</xdr:row>
      <xdr:rowOff>0</xdr:rowOff>
    </xdr:from>
    <xdr:ext cx="1381125" cy="1409700"/>
    <xdr:pic>
      <xdr:nvPicPr>
        <xdr:cNvPr id="3" name="image8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 rot="21404449">
          <a:off x="2419350" y="7667625"/>
          <a:ext cx="1381125" cy="14097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504825</xdr:colOff>
      <xdr:row>16</xdr:row>
      <xdr:rowOff>0</xdr:rowOff>
    </xdr:from>
    <xdr:ext cx="1371600" cy="1419225"/>
    <xdr:pic>
      <xdr:nvPicPr>
        <xdr:cNvPr id="4" name="image6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504825</xdr:colOff>
      <xdr:row>11</xdr:row>
      <xdr:rowOff>0</xdr:rowOff>
    </xdr:from>
    <xdr:ext cx="1381125" cy="1409700"/>
    <xdr:pic>
      <xdr:nvPicPr>
        <xdr:cNvPr id="5" name="image5.jp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6</xdr:col>
      <xdr:colOff>9525</xdr:colOff>
      <xdr:row>10</xdr:row>
      <xdr:rowOff>0</xdr:rowOff>
    </xdr:from>
    <xdr:ext cx="1352550" cy="1419225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 rot="10800000">
          <a:off x="2419350" y="1990725"/>
          <a:ext cx="1352550" cy="14192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12</xdr:row>
      <xdr:rowOff>0</xdr:rowOff>
    </xdr:from>
    <xdr:ext cx="1381125" cy="1400175"/>
    <xdr:pic>
      <xdr:nvPicPr>
        <xdr:cNvPr id="7" name="image9.jp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485775</xdr:colOff>
      <xdr:row>13</xdr:row>
      <xdr:rowOff>9525</xdr:rowOff>
    </xdr:from>
    <xdr:ext cx="1381125" cy="1409700"/>
    <xdr:pic>
      <xdr:nvPicPr>
        <xdr:cNvPr id="8" name="image4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 rot="10800000">
          <a:off x="2381250" y="6257925"/>
          <a:ext cx="1381125" cy="14097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15</xdr:row>
      <xdr:rowOff>0</xdr:rowOff>
    </xdr:from>
    <xdr:ext cx="1352550" cy="1419225"/>
    <xdr:pic>
      <xdr:nvPicPr>
        <xdr:cNvPr id="9" name="image3.jp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409825" y="9086850"/>
          <a:ext cx="1352550" cy="141922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18</xdr:row>
      <xdr:rowOff>0</xdr:rowOff>
    </xdr:from>
    <xdr:ext cx="1381125" cy="1381125"/>
    <xdr:pic>
      <xdr:nvPicPr>
        <xdr:cNvPr id="10" name="image2.jp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8" workbookViewId="0">
      <selection activeCell="K11" sqref="K11"/>
    </sheetView>
  </sheetViews>
  <sheetFormatPr defaultColWidth="14.42578125" defaultRowHeight="15" customHeight="1" x14ac:dyDescent="0.25"/>
  <cols>
    <col min="1" max="1" width="0.28515625" customWidth="1"/>
    <col min="2" max="2" width="5.7109375" customWidth="1"/>
    <col min="3" max="3" width="3.7109375" customWidth="1"/>
    <col min="4" max="4" width="3.140625" customWidth="1"/>
    <col min="5" max="5" width="15.5703125" customWidth="1"/>
    <col min="6" max="6" width="7.7109375" customWidth="1"/>
    <col min="7" max="7" width="20.7109375" customWidth="1"/>
    <col min="8" max="8" width="7.28515625" customWidth="1"/>
    <col min="9" max="9" width="4.7109375" customWidth="1"/>
    <col min="10" max="10" width="5.5703125" customWidth="1"/>
    <col min="11" max="11" width="13.28515625" customWidth="1"/>
    <col min="12" max="12" width="3.7109375" customWidth="1"/>
    <col min="13" max="13" width="6.7109375" customWidth="1"/>
    <col min="14" max="14" width="9.7109375" customWidth="1"/>
    <col min="15" max="26" width="8.85546875" customWidth="1"/>
  </cols>
  <sheetData>
    <row r="1" spans="1:26" ht="9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.75" customHeight="1" x14ac:dyDescent="0.3">
      <c r="A2" s="1"/>
      <c r="B2" s="2"/>
      <c r="C2" s="2"/>
      <c r="D2" s="2"/>
      <c r="E2" s="3"/>
      <c r="F2" s="3"/>
      <c r="G2" s="3"/>
      <c r="H2" s="3"/>
      <c r="I2" s="3"/>
      <c r="J2" s="4" t="s">
        <v>0</v>
      </c>
      <c r="K2" s="5">
        <v>2024</v>
      </c>
      <c r="L2" s="6"/>
      <c r="M2" s="7" t="s">
        <v>1</v>
      </c>
      <c r="N2" s="8" t="s">
        <v>2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" customHeight="1" x14ac:dyDescent="0.25">
      <c r="A3" s="1"/>
      <c r="B3" s="50" t="s">
        <v>3</v>
      </c>
      <c r="C3" s="51"/>
      <c r="D3" s="51"/>
      <c r="E3" s="52"/>
      <c r="F3" s="56" t="s">
        <v>4</v>
      </c>
      <c r="G3" s="54"/>
      <c r="H3" s="54"/>
      <c r="I3" s="54"/>
      <c r="J3" s="55"/>
      <c r="K3" s="9"/>
      <c r="L3" s="10"/>
      <c r="M3" s="11" t="s">
        <v>5</v>
      </c>
      <c r="N3" s="12">
        <v>460000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" customHeight="1" x14ac:dyDescent="0.25">
      <c r="A4" s="1"/>
      <c r="B4" s="50" t="s">
        <v>6</v>
      </c>
      <c r="C4" s="52"/>
      <c r="D4" s="56" t="s">
        <v>7</v>
      </c>
      <c r="E4" s="54"/>
      <c r="F4" s="54"/>
      <c r="G4" s="54"/>
      <c r="H4" s="54"/>
      <c r="I4" s="54"/>
      <c r="J4" s="54"/>
      <c r="K4" s="55"/>
      <c r="L4" s="13"/>
      <c r="M4" s="11" t="s">
        <v>8</v>
      </c>
      <c r="N4" s="12">
        <v>480000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" customHeight="1" x14ac:dyDescent="0.25">
      <c r="A5" s="1"/>
      <c r="B5" s="50" t="s">
        <v>9</v>
      </c>
      <c r="C5" s="51"/>
      <c r="D5" s="52"/>
      <c r="E5" s="57" t="s">
        <v>10</v>
      </c>
      <c r="F5" s="58"/>
      <c r="G5" s="14" t="s">
        <v>49</v>
      </c>
      <c r="H5" s="59" t="s">
        <v>11</v>
      </c>
      <c r="I5" s="55"/>
      <c r="J5" s="53" t="s">
        <v>12</v>
      </c>
      <c r="K5" s="54"/>
      <c r="L5" s="55"/>
      <c r="M5" s="11" t="s">
        <v>13</v>
      </c>
      <c r="N5" s="12">
        <v>500000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" customHeight="1" x14ac:dyDescent="0.25">
      <c r="A6" s="1"/>
      <c r="B6" s="50" t="s">
        <v>14</v>
      </c>
      <c r="C6" s="52"/>
      <c r="D6" s="53" t="str">
        <f>C12</f>
        <v>Lê Minh Đức</v>
      </c>
      <c r="E6" s="54"/>
      <c r="F6" s="55"/>
      <c r="G6" s="14" t="s">
        <v>15</v>
      </c>
      <c r="H6" s="59" t="s">
        <v>11</v>
      </c>
      <c r="I6" s="55"/>
      <c r="J6" s="53" t="s">
        <v>16</v>
      </c>
      <c r="K6" s="54"/>
      <c r="L6" s="55"/>
      <c r="M6" s="11" t="s">
        <v>17</v>
      </c>
      <c r="N6" s="12">
        <v>520000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" customHeight="1" x14ac:dyDescent="0.25">
      <c r="A7" s="1"/>
      <c r="B7" s="15" t="s">
        <v>18</v>
      </c>
      <c r="C7" s="15"/>
      <c r="D7" s="15"/>
      <c r="E7" s="1"/>
      <c r="F7" s="1"/>
      <c r="G7" s="1"/>
      <c r="H7" s="1"/>
      <c r="I7" s="1"/>
      <c r="J7" s="1"/>
      <c r="K7" s="1"/>
      <c r="L7" s="16"/>
      <c r="M7" s="17" t="s">
        <v>19</v>
      </c>
      <c r="N7" s="18">
        <v>540000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5">
      <c r="A9" s="1"/>
      <c r="B9" s="61" t="s">
        <v>20</v>
      </c>
      <c r="C9" s="40" t="s">
        <v>21</v>
      </c>
      <c r="D9" s="64"/>
      <c r="E9" s="41"/>
      <c r="F9" s="61" t="s">
        <v>22</v>
      </c>
      <c r="G9" s="61" t="s">
        <v>23</v>
      </c>
      <c r="H9" s="20" t="s">
        <v>24</v>
      </c>
      <c r="I9" s="40" t="s">
        <v>25</v>
      </c>
      <c r="J9" s="41"/>
      <c r="K9" s="19" t="s">
        <v>26</v>
      </c>
      <c r="L9" s="42" t="s">
        <v>27</v>
      </c>
      <c r="M9" s="41"/>
      <c r="N9" s="21" t="s">
        <v>28</v>
      </c>
      <c r="O9" s="1"/>
      <c r="P9" s="1"/>
      <c r="Q9" s="1"/>
      <c r="R9" s="1"/>
      <c r="S9" s="22"/>
      <c r="T9" s="1"/>
      <c r="U9" s="1"/>
      <c r="V9" s="1"/>
      <c r="W9" s="1"/>
      <c r="X9" s="1"/>
      <c r="Y9" s="1"/>
      <c r="Z9" s="1"/>
    </row>
    <row r="10" spans="1:26" ht="15" customHeight="1" x14ac:dyDescent="0.25">
      <c r="A10" s="1"/>
      <c r="B10" s="62"/>
      <c r="C10" s="65"/>
      <c r="D10" s="66"/>
      <c r="E10" s="44"/>
      <c r="F10" s="62"/>
      <c r="G10" s="62"/>
      <c r="H10" s="23" t="s">
        <v>29</v>
      </c>
      <c r="I10" s="63" t="s">
        <v>30</v>
      </c>
      <c r="J10" s="44"/>
      <c r="K10" s="24" t="s">
        <v>31</v>
      </c>
      <c r="L10" s="43" t="s">
        <v>32</v>
      </c>
      <c r="M10" s="44"/>
      <c r="N10" s="25" t="s">
        <v>33</v>
      </c>
      <c r="O10" s="1"/>
      <c r="P10" s="1"/>
      <c r="Q10" s="1"/>
      <c r="R10" s="1"/>
      <c r="S10" s="26"/>
      <c r="T10" s="1"/>
      <c r="U10" s="1"/>
      <c r="V10" s="1"/>
      <c r="W10" s="1"/>
      <c r="X10" s="1"/>
      <c r="Y10" s="1"/>
      <c r="Z10" s="1"/>
    </row>
    <row r="11" spans="1:26" ht="111.75" customHeight="1" x14ac:dyDescent="0.25">
      <c r="A11" s="1"/>
      <c r="B11" s="27">
        <v>1</v>
      </c>
      <c r="C11" s="45" t="s">
        <v>34</v>
      </c>
      <c r="D11" s="60"/>
      <c r="E11" s="39"/>
      <c r="F11" s="28">
        <v>1977</v>
      </c>
      <c r="G11" s="28"/>
      <c r="H11" s="28" t="s">
        <v>35</v>
      </c>
      <c r="I11" s="45" t="s">
        <v>36</v>
      </c>
      <c r="J11" s="39"/>
      <c r="K11" s="29">
        <f t="shared" ref="K11:K20" si="0">IF(C11="","",IF(H11="T7",N$5,IF(H11="T6",N$3,IF(H11="T5",N$4,IF(H11="T4",N$5,IF(H11="T3",N$6,IF(H11="T2",N$7,"")))))))</f>
        <v>500000</v>
      </c>
      <c r="L11" s="38" t="str">
        <f t="shared" ref="L11:L20" si="1">IF(F11="","",IF(K$2-F11&gt;=65,-40000,IF(OR(K$2-F11&gt;=60,K$2-F11&lt;15),-30000,"")))</f>
        <v/>
      </c>
      <c r="M11" s="39"/>
      <c r="N11" s="30">
        <f t="shared" ref="N11:N20" si="2">IF(OR(C11="",K11=""),"",40000)</f>
        <v>40000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11.75" customHeight="1" x14ac:dyDescent="0.25">
      <c r="A12" s="1"/>
      <c r="B12" s="27">
        <v>2</v>
      </c>
      <c r="C12" s="45" t="s">
        <v>37</v>
      </c>
      <c r="D12" s="60"/>
      <c r="E12" s="39"/>
      <c r="F12" s="28">
        <v>1981</v>
      </c>
      <c r="G12" s="28"/>
      <c r="H12" s="28" t="s">
        <v>35</v>
      </c>
      <c r="I12" s="45" t="s">
        <v>36</v>
      </c>
      <c r="J12" s="39"/>
      <c r="K12" s="29">
        <f t="shared" si="0"/>
        <v>500000</v>
      </c>
      <c r="L12" s="38" t="str">
        <f t="shared" si="1"/>
        <v/>
      </c>
      <c r="M12" s="39"/>
      <c r="N12" s="30">
        <f t="shared" si="2"/>
        <v>40000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11.75" customHeight="1" x14ac:dyDescent="0.25">
      <c r="A13" s="1"/>
      <c r="B13" s="27">
        <v>3</v>
      </c>
      <c r="C13" s="45" t="s">
        <v>38</v>
      </c>
      <c r="D13" s="60"/>
      <c r="E13" s="39"/>
      <c r="F13" s="28">
        <v>1965</v>
      </c>
      <c r="G13" s="28"/>
      <c r="H13" s="28" t="s">
        <v>17</v>
      </c>
      <c r="I13" s="45" t="s">
        <v>39</v>
      </c>
      <c r="J13" s="39"/>
      <c r="K13" s="29">
        <f t="shared" si="0"/>
        <v>520000</v>
      </c>
      <c r="L13" s="38" t="str">
        <f t="shared" si="1"/>
        <v/>
      </c>
      <c r="M13" s="39"/>
      <c r="N13" s="30">
        <f t="shared" si="2"/>
        <v>40000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11.75" customHeight="1" x14ac:dyDescent="0.25">
      <c r="A14" s="1"/>
      <c r="B14" s="27">
        <v>4</v>
      </c>
      <c r="C14" s="45" t="s">
        <v>40</v>
      </c>
      <c r="D14" s="60"/>
      <c r="E14" s="39"/>
      <c r="F14" s="28">
        <v>1989</v>
      </c>
      <c r="G14" s="28"/>
      <c r="H14" s="28" t="s">
        <v>35</v>
      </c>
      <c r="I14" s="45" t="s">
        <v>36</v>
      </c>
      <c r="J14" s="39"/>
      <c r="K14" s="29">
        <f t="shared" si="0"/>
        <v>500000</v>
      </c>
      <c r="L14" s="38" t="str">
        <f t="shared" si="1"/>
        <v/>
      </c>
      <c r="M14" s="39"/>
      <c r="N14" s="30">
        <f t="shared" si="2"/>
        <v>40000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11.75" customHeight="1" x14ac:dyDescent="0.25">
      <c r="A15" s="1"/>
      <c r="B15" s="27">
        <v>5</v>
      </c>
      <c r="C15" s="45" t="s">
        <v>41</v>
      </c>
      <c r="D15" s="60"/>
      <c r="E15" s="39"/>
      <c r="F15" s="28">
        <v>2007</v>
      </c>
      <c r="G15" s="28"/>
      <c r="H15" s="28" t="s">
        <v>35</v>
      </c>
      <c r="I15" s="45" t="s">
        <v>36</v>
      </c>
      <c r="J15" s="39"/>
      <c r="K15" s="29">
        <f t="shared" si="0"/>
        <v>500000</v>
      </c>
      <c r="L15" s="38" t="str">
        <f t="shared" si="1"/>
        <v/>
      </c>
      <c r="M15" s="39"/>
      <c r="N15" s="30">
        <f t="shared" si="2"/>
        <v>40000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11.75" customHeight="1" x14ac:dyDescent="0.25">
      <c r="A16" s="1"/>
      <c r="B16" s="27">
        <v>6</v>
      </c>
      <c r="C16" s="45" t="s">
        <v>42</v>
      </c>
      <c r="D16" s="60"/>
      <c r="E16" s="39"/>
      <c r="F16" s="28">
        <v>1980</v>
      </c>
      <c r="G16" s="28"/>
      <c r="H16" s="28" t="s">
        <v>17</v>
      </c>
      <c r="I16" s="45" t="s">
        <v>36</v>
      </c>
      <c r="J16" s="39"/>
      <c r="K16" s="29">
        <f t="shared" si="0"/>
        <v>520000</v>
      </c>
      <c r="L16" s="38" t="str">
        <f t="shared" si="1"/>
        <v/>
      </c>
      <c r="M16" s="39"/>
      <c r="N16" s="30">
        <f t="shared" si="2"/>
        <v>40000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11.75" customHeight="1" x14ac:dyDescent="0.25">
      <c r="A17" s="1"/>
      <c r="B17" s="27">
        <v>7</v>
      </c>
      <c r="C17" s="45" t="s">
        <v>43</v>
      </c>
      <c r="D17" s="60"/>
      <c r="E17" s="39"/>
      <c r="F17" s="28">
        <v>1985</v>
      </c>
      <c r="G17" s="28"/>
      <c r="H17" s="28" t="s">
        <v>17</v>
      </c>
      <c r="I17" s="45" t="s">
        <v>36</v>
      </c>
      <c r="J17" s="39"/>
      <c r="K17" s="29">
        <f t="shared" si="0"/>
        <v>520000</v>
      </c>
      <c r="L17" s="38" t="str">
        <f t="shared" si="1"/>
        <v/>
      </c>
      <c r="M17" s="39"/>
      <c r="N17" s="30">
        <f t="shared" si="2"/>
        <v>40000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11.75" customHeight="1" x14ac:dyDescent="0.25">
      <c r="A18" s="1"/>
      <c r="B18" s="27">
        <v>8</v>
      </c>
      <c r="C18" s="45" t="s">
        <v>44</v>
      </c>
      <c r="D18" s="60"/>
      <c r="E18" s="39"/>
      <c r="F18" s="28">
        <v>1992</v>
      </c>
      <c r="G18" s="28"/>
      <c r="H18" s="28" t="s">
        <v>17</v>
      </c>
      <c r="I18" s="45" t="s">
        <v>36</v>
      </c>
      <c r="J18" s="39"/>
      <c r="K18" s="29">
        <f t="shared" si="0"/>
        <v>520000</v>
      </c>
      <c r="L18" s="38" t="str">
        <f t="shared" si="1"/>
        <v/>
      </c>
      <c r="M18" s="39"/>
      <c r="N18" s="30">
        <f t="shared" si="2"/>
        <v>40000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11.75" customHeight="1" x14ac:dyDescent="0.25">
      <c r="A19" s="1"/>
      <c r="B19" s="27">
        <v>9</v>
      </c>
      <c r="C19" s="45" t="s">
        <v>45</v>
      </c>
      <c r="D19" s="60"/>
      <c r="E19" s="39"/>
      <c r="F19" s="28">
        <v>1990</v>
      </c>
      <c r="G19" s="28"/>
      <c r="H19" s="28" t="s">
        <v>17</v>
      </c>
      <c r="I19" s="45" t="s">
        <v>36</v>
      </c>
      <c r="J19" s="39"/>
      <c r="K19" s="29">
        <f t="shared" si="0"/>
        <v>520000</v>
      </c>
      <c r="L19" s="38" t="str">
        <f t="shared" si="1"/>
        <v/>
      </c>
      <c r="M19" s="39"/>
      <c r="N19" s="30">
        <f t="shared" si="2"/>
        <v>40000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11.75" customHeight="1" x14ac:dyDescent="0.25">
      <c r="A20" s="1"/>
      <c r="B20" s="31">
        <v>10</v>
      </c>
      <c r="C20" s="68"/>
      <c r="D20" s="60"/>
      <c r="E20" s="39"/>
      <c r="F20" s="32"/>
      <c r="G20" s="32"/>
      <c r="H20" s="32"/>
      <c r="I20" s="45"/>
      <c r="J20" s="39"/>
      <c r="K20" s="33" t="str">
        <f t="shared" si="0"/>
        <v/>
      </c>
      <c r="L20" s="38" t="str">
        <f t="shared" si="1"/>
        <v/>
      </c>
      <c r="M20" s="39"/>
      <c r="N20" s="30" t="str">
        <f t="shared" si="2"/>
        <v/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34"/>
      <c r="C21" s="34"/>
      <c r="D21" s="34"/>
      <c r="E21" s="35"/>
      <c r="F21" s="1"/>
      <c r="G21" s="36" t="s">
        <v>46</v>
      </c>
      <c r="H21" s="48">
        <f>SUM(K21:N21)</f>
        <v>4960000</v>
      </c>
      <c r="I21" s="49"/>
      <c r="J21" s="47"/>
      <c r="K21" s="37">
        <f t="shared" ref="K21:L21" si="3">SUM(K11:K20)</f>
        <v>4600000</v>
      </c>
      <c r="L21" s="46">
        <f t="shared" si="3"/>
        <v>0</v>
      </c>
      <c r="M21" s="47"/>
      <c r="N21" s="37">
        <f>SUM(N11:N20)</f>
        <v>360000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34"/>
      <c r="C22" s="34"/>
      <c r="D22" s="34"/>
      <c r="E22" s="35"/>
      <c r="F22" s="34"/>
      <c r="G22" s="35" t="s">
        <v>47</v>
      </c>
      <c r="H22" s="67">
        <v>4000000</v>
      </c>
      <c r="I22" s="51"/>
      <c r="J22" s="5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34"/>
      <c r="C23" s="34"/>
      <c r="D23" s="34"/>
      <c r="E23" s="35"/>
      <c r="F23" s="34"/>
      <c r="G23" s="35" t="s">
        <v>48</v>
      </c>
      <c r="H23" s="67">
        <f>H21+H22+N21</f>
        <v>9320000</v>
      </c>
      <c r="I23" s="51"/>
      <c r="J23" s="5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54">
    <mergeCell ref="H22:J22"/>
    <mergeCell ref="H23:J23"/>
    <mergeCell ref="C17:E17"/>
    <mergeCell ref="C18:E18"/>
    <mergeCell ref="C19:E19"/>
    <mergeCell ref="C20:E20"/>
    <mergeCell ref="C9:E10"/>
    <mergeCell ref="C11:E11"/>
    <mergeCell ref="C12:E12"/>
    <mergeCell ref="C13:E13"/>
    <mergeCell ref="C14:E14"/>
    <mergeCell ref="C15:E15"/>
    <mergeCell ref="C16:E16"/>
    <mergeCell ref="H6:I6"/>
    <mergeCell ref="J6:L6"/>
    <mergeCell ref="B9:B10"/>
    <mergeCell ref="I10:J10"/>
    <mergeCell ref="L12:M12"/>
    <mergeCell ref="F9:F10"/>
    <mergeCell ref="G9:G10"/>
    <mergeCell ref="I16:J16"/>
    <mergeCell ref="L16:M16"/>
    <mergeCell ref="I12:J12"/>
    <mergeCell ref="I13:J13"/>
    <mergeCell ref="I14:J14"/>
    <mergeCell ref="L14:M14"/>
    <mergeCell ref="I15:J15"/>
    <mergeCell ref="B5:D5"/>
    <mergeCell ref="B6:C6"/>
    <mergeCell ref="D6:F6"/>
    <mergeCell ref="B3:E3"/>
    <mergeCell ref="F3:J3"/>
    <mergeCell ref="B4:C4"/>
    <mergeCell ref="D4:K4"/>
    <mergeCell ref="E5:F5"/>
    <mergeCell ref="H5:I5"/>
    <mergeCell ref="J5:L5"/>
    <mergeCell ref="L17:M17"/>
    <mergeCell ref="L20:M20"/>
    <mergeCell ref="L21:M21"/>
    <mergeCell ref="I17:J17"/>
    <mergeCell ref="I18:J18"/>
    <mergeCell ref="L18:M18"/>
    <mergeCell ref="I19:J19"/>
    <mergeCell ref="L19:M19"/>
    <mergeCell ref="I20:J20"/>
    <mergeCell ref="H21:J21"/>
    <mergeCell ref="L15:M15"/>
    <mergeCell ref="L13:M13"/>
    <mergeCell ref="I9:J9"/>
    <mergeCell ref="L9:M9"/>
    <mergeCell ref="L10:M10"/>
    <mergeCell ref="I11:J11"/>
    <mergeCell ref="L11:M11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Administrator</cp:lastModifiedBy>
  <dcterms:created xsi:type="dcterms:W3CDTF">2024-02-19T01:35:45Z</dcterms:created>
  <dcterms:modified xsi:type="dcterms:W3CDTF">2024-03-18T15:40:39Z</dcterms:modified>
</cp:coreProperties>
</file>