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45" windowWidth="23250" windowHeight="1239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<sst xmlns="http://schemas.openxmlformats.org/spreadsheetml/2006/main" count="89" uniqueCount="57">
  <si>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</si>
  <si>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</si>
  <si>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</si>
  <si>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</si>
  <si>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</si>
  <si>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</si>
  <si>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</si>
  <si>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</si>
  <si>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</si>
  <si>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</si>
  <si>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</si>
  <si>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</si>
  <si>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</si>
  <si>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</si>
  <si>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Arial"/>
        <family val="2"/>
        <scheme val="minor"/>
      </rPr>
      <t>Cũ</t>
    </r>
    <r>
      <rPr>
        <sz val="11"/>
        <color theme="1"/>
        <rFont val="Arial"/>
        <family val="2"/>
        <scheme val="minor"/>
      </rPr>
      <t xml:space="preserve">/or </t>
    </r>
    <r>
      <rPr>
        <b/>
        <sz val="11"/>
        <color theme="1"/>
        <rFont val="Arial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</si>
  <si>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</si>
  <si>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Arial"/>
        <family val="2"/>
        <scheme val="minor"/>
      </rPr>
      <t>(chưa Cọc hạng)</t>
    </r>
    <r>
      <rPr>
        <b/>
        <sz val="11"/>
        <color theme="1"/>
        <rFont val="Arial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</si>
  <si>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</si>
  <si>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</si>
  <si>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</si>
  <si>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</si>
  <si>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</si>
  <si>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</si>
  <si>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</si>
  <si>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</si>
  <si>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</si>
  <si>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</si>
  <si>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</si>
  <si>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</si>
  <si>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Lưu Quý Đào (Đội_Trưởng)</t>
  </si>
  <si>
    <t>Trần Nam Việt (Phó_ĐộiTrưởng)</t>
  </si>
  <si>
    <t>Trần Thanh Bình</t>
  </si>
  <si>
    <t>Nguyễn Tất Thọ</t>
  </si>
  <si>
    <t>Đoàn Văn Lương</t>
  </si>
  <si>
    <t>Vũ Ngọc Quỳnh</t>
  </si>
  <si>
    <t>Đỗ Thái Sơn</t>
  </si>
  <si>
    <t>Nguyễn Bắc Trung</t>
  </si>
  <si>
    <t>T4</t>
  </si>
  <si>
    <t>Vđv cũ</t>
  </si>
  <si>
    <t>Vđv mới</t>
  </si>
  <si>
    <t>Clb IA2 - CIPUTRA</t>
  </si>
  <si>
    <t>Đỗ Chí Công 
 (Đội_Trưởng)</t>
  </si>
  <si>
    <t>Lê Thanh Quý  (Phó_ĐộiTrưởng)</t>
  </si>
  <si>
    <t>Đỗ Hoài Bắc</t>
  </si>
  <si>
    <t>Vũ Mạnh Hà</t>
  </si>
  <si>
    <t>Nguyễn Tất Thắng</t>
  </si>
  <si>
    <t>Chu Huy Tuấn</t>
  </si>
  <si>
    <t>Nguyễn Bình Nam</t>
  </si>
  <si>
    <t>Vũ Tiến Dũng</t>
  </si>
  <si>
    <t>Tầng 3, sảnh 2 , tòa nhà A1, chung cư IA20 - Ciputra - Phạm Văn Đồng - Đông Ngạc - Hà Nội</t>
  </si>
  <si>
    <t>Đỗ Chí Công</t>
  </si>
  <si>
    <t>Lê Thanh Quý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</si>
  <si>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0983208883</t>
    </r>
  </si>
  <si>
    <t>Cong Do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</si>
  <si>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0989085758</t>
    </r>
  </si>
  <si>
    <t>Nguyễn Thanh Sơn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</si>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</sst>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Arial"/>
      <family val="2"/>
      <scheme val="minor"/>
    </font>
    <font>
      <b/>
      <sz val="12"/>
      <color rgb="FF333399"/>
      <name val="Arial"/>
      <family val="2"/>
      <scheme val="minor"/>
    </font>
    <font>
      <b/>
      <sz val="11"/>
      <color rgb="FF333399"/>
      <name val="Arial"/>
      <family val="2"/>
      <scheme val="minor"/>
    </font>
    <font>
      <sz val="11"/>
      <color rgb="FF333399"/>
      <name val="Arial"/>
      <family val="2"/>
      <scheme val="minor"/>
    </font>
    <font>
      <sz val="15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3" fontId="1" fillId="3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361950</xdr:colOff>
      <xdr:row>18</xdr:row>
      <xdr:rowOff>101598</xdr:rowOff>
    </xdr:from>
    <xdr:to>
      <xdr:col>6</xdr:col>
      <xdr:colOff>1300163</xdr:colOff>
      <xdr:row>18</xdr:row>
      <xdr:rowOff>1352549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4675" y="13446123"/>
          <a:ext cx="938213" cy="1250951"/>
        </a:xfrm>
        <a:prstGeom prst="rect">
          <a:avLst/>
        </a:prstGeom>
      </xdr:spPr>
    </xdr:pic>
    <xdr:clientData/>
  </xdr:twoCellAnchor>
  <xdr:twoCellAnchor editAs="oneCell">
    <xdr:from>
      <xdr:col>6</xdr:col>
      <xdr:colOff>295276</xdr:colOff>
      <xdr:row>15</xdr:row>
      <xdr:rowOff>19051</xdr:rowOff>
    </xdr:from>
    <xdr:to>
      <xdr:col>6</xdr:col>
      <xdr:colOff>1219200</xdr:colOff>
      <xdr:row>15</xdr:row>
      <xdr:rowOff>1295400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1" y="9105901"/>
          <a:ext cx="923924" cy="1276349"/>
        </a:xfrm>
        <a:prstGeom prst="rect">
          <a:avLst/>
        </a:prstGeom>
      </xdr:spPr>
    </xdr:pic>
    <xdr:clientData/>
  </xdr:twoCellAnchor>
  <xdr:twoCellAnchor editAs="oneCell">
    <xdr:from>
      <xdr:col>6</xdr:col>
      <xdr:colOff>361950</xdr:colOff>
      <xdr:row>17</xdr:row>
      <xdr:rowOff>47625</xdr:rowOff>
    </xdr:from>
    <xdr:to>
      <xdr:col>6</xdr:col>
      <xdr:colOff>1333500</xdr:colOff>
      <xdr:row>17</xdr:row>
      <xdr:rowOff>1343025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4675" y="1197292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6</xdr:col>
      <xdr:colOff>295275</xdr:colOff>
      <xdr:row>16</xdr:row>
      <xdr:rowOff>95251</xdr:rowOff>
    </xdr:from>
    <xdr:to>
      <xdr:col>6</xdr:col>
      <xdr:colOff>1332952</xdr:colOff>
      <xdr:row>16</xdr:row>
      <xdr:rowOff>1381125</xdr:rowOff>
    </xdr:to>
    <xdr:pic>
      <xdr:nvPicPr>
        <xdr:cNvPr id="39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01326"/>
          <a:ext cx="1037677" cy="1285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10</xdr:row>
      <xdr:rowOff>238125</xdr:rowOff>
    </xdr:from>
    <xdr:to>
      <xdr:col>6</xdr:col>
      <xdr:colOff>1332924</xdr:colOff>
      <xdr:row>10</xdr:row>
      <xdr:rowOff>1352404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914650" y="2228850"/>
          <a:ext cx="1170999" cy="1114279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11</xdr:row>
      <xdr:rowOff>76200</xdr:rowOff>
    </xdr:from>
    <xdr:to>
      <xdr:col>6</xdr:col>
      <xdr:colOff>1166494</xdr:colOff>
      <xdr:row>11</xdr:row>
      <xdr:rowOff>1342096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9425" y="3486150"/>
          <a:ext cx="899794" cy="1265896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12</xdr:row>
      <xdr:rowOff>114300</xdr:rowOff>
    </xdr:from>
    <xdr:to>
      <xdr:col>6</xdr:col>
      <xdr:colOff>1194882</xdr:colOff>
      <xdr:row>12</xdr:row>
      <xdr:rowOff>1247914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5" y="4943475"/>
          <a:ext cx="851982" cy="1133614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257175</xdr:colOff>
      <xdr:row>13</xdr:row>
      <xdr:rowOff>123825</xdr:rowOff>
    </xdr:from>
    <xdr:to>
      <xdr:col>6</xdr:col>
      <xdr:colOff>1147367</xdr:colOff>
      <xdr:row>13</xdr:row>
      <xdr:rowOff>1302844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9900" y="6372225"/>
          <a:ext cx="890192" cy="1179019"/>
        </a:xfrm>
        <a:prstGeom prst="rect">
          <a:avLst/>
        </a:prstGeom>
      </xdr:spPr>
    </xdr:pic>
    <xdr:clientData/>
  </xdr:twoCellAnchor>
  <xdr:twoCellAnchor editAs="oneCell">
    <xdr:from>
      <xdr:col>6</xdr:col>
      <xdr:colOff>326949</xdr:colOff>
      <xdr:row>14</xdr:row>
      <xdr:rowOff>76200</xdr:rowOff>
    </xdr:from>
    <xdr:to>
      <xdr:col>6</xdr:col>
      <xdr:colOff>1104899</xdr:colOff>
      <xdr:row>14</xdr:row>
      <xdr:rowOff>1247775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9674" y="7743825"/>
          <a:ext cx="777950" cy="1171575"/>
        </a:xfrm>
        <a:prstGeom prst="rect">
          <a:avLst/>
        </a:prstGeom>
      </xdr:spPr>
    </xdr:pic>
    <xdr:clientData/>
  </xdr:twoCellAnchor>
  <xdr:twoCellAnchor editAs="oneCell">
    <xdr:from>
      <xdr:col>18</xdr:col>
      <xdr:colOff>581025</xdr:colOff>
      <xdr:row>18</xdr:row>
      <xdr:rowOff>85726</xdr:rowOff>
    </xdr:from>
    <xdr:to>
      <xdr:col>22</xdr:col>
      <xdr:colOff>352425</xdr:colOff>
      <xdr:row>19</xdr:row>
      <xdr:rowOff>197863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6675" y="13430251"/>
          <a:ext cx="2476500" cy="1531362"/>
        </a:xfrm>
        <a:prstGeom prst="rect">
          <a:avLst/>
        </a:prstGeom>
      </xdr:spPr>
    </xdr:pic>
    <xdr:clientData/>
  </xdr:twoCellAnchor>
  <xdr:twoCellAnchor editAs="oneCell">
    <xdr:from>
      <xdr:col>15</xdr:col>
      <xdr:colOff>137848</xdr:colOff>
      <xdr:row>18</xdr:row>
      <xdr:rowOff>200025</xdr:rowOff>
    </xdr:from>
    <xdr:to>
      <xdr:col>18</xdr:col>
      <xdr:colOff>457200</xdr:colOff>
      <xdr:row>19</xdr:row>
      <xdr:rowOff>255371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4673" y="13544550"/>
          <a:ext cx="2348177" cy="1474571"/>
        </a:xfrm>
        <a:prstGeom prst="rect">
          <a:avLst/>
        </a:prstGeom>
      </xdr:spPr>
    </xdr:pic>
    <xdr:clientData/>
  </xdr:twoCellAnchor>
  <xdr:twoCellAnchor editAs="oneCell">
    <xdr:from>
      <xdr:col>18</xdr:col>
      <xdr:colOff>450850</xdr:colOff>
      <xdr:row>16</xdr:row>
      <xdr:rowOff>828675</xdr:rowOff>
    </xdr:from>
    <xdr:to>
      <xdr:col>22</xdr:col>
      <xdr:colOff>400050</xdr:colOff>
      <xdr:row>17</xdr:row>
      <xdr:rowOff>1400175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6500" y="11334750"/>
          <a:ext cx="2654300" cy="1990725"/>
        </a:xfrm>
        <a:prstGeom prst="rect">
          <a:avLst/>
        </a:prstGeom>
      </xdr:spPr>
    </xdr:pic>
    <xdr:clientData/>
  </xdr:twoCellAnchor>
  <xdr:twoCellAnchor editAs="oneCell">
    <xdr:from>
      <xdr:col>14</xdr:col>
      <xdr:colOff>452326</xdr:colOff>
      <xdr:row>16</xdr:row>
      <xdr:rowOff>857949</xdr:rowOff>
    </xdr:from>
    <xdr:to>
      <xdr:col>18</xdr:col>
      <xdr:colOff>361953</xdr:colOff>
      <xdr:row>17</xdr:row>
      <xdr:rowOff>1399769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989717" y="11037183"/>
          <a:ext cx="1961045" cy="26147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tabSelected="1" topLeftCell="A17" workbookViewId="0">
      <selection activeCell="S20" sqref="S20"/>
    </sheetView>
  </sheetViews>
  <sheetFormatPr defaultColWidth="8.875" defaultRowHeight="14.25" x14ac:dyDescent="0.2"/>
  <cols>
    <col min="1" max="1" width="0.375" style="1" customWidth="1"/>
    <col min="2" max="2" width="5.75" style="1" customWidth="1"/>
    <col min="3" max="3" width="3.625" style="1" customWidth="1"/>
    <col min="4" max="4" width="3.125" style="1" customWidth="1"/>
    <col min="5" max="5" width="15.5" style="1" customWidth="1"/>
    <col min="6" max="6" width="7.75" style="1" customWidth="1"/>
    <col min="7" max="7" width="20.75" style="1" customWidth="1"/>
    <col min="8" max="8" width="7.25" style="1" customWidth="1"/>
    <col min="9" max="9" width="4.625" style="1" customWidth="1"/>
    <col min="10" max="10" width="5.5" style="1" customWidth="1"/>
    <col min="11" max="11" width="13.25" style="1" customWidth="1"/>
    <col min="12" max="12" width="3.75" style="1" customWidth="1"/>
    <col min="13" max="13" width="6.75" style="1" customWidth="1"/>
    <col min="14" max="14" width="9.75" style="1" customWidth="1"/>
    <col min="15" max="16384" width="8.875" style="1"/>
  </cols>
  <sheetData>
    <row r="1" spans="2:19" ht="10.15" customHeight="1" x14ac:dyDescent="0.2"/>
    <row r="2" spans="2:19" ht="22.15" customHeight="1" x14ac:dyDescent="0.25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">
      <c r="B3" s="38" t="s">
        <v>19</v>
      </c>
      <c r="C3" s="38"/>
      <c r="D3" s="38"/>
      <c r="E3" s="39"/>
      <c r="F3" s="42" t="s">
        <v>40</v>
      </c>
      <c r="G3" s="43"/>
      <c r="H3" s="43"/>
      <c r="I3" s="43"/>
      <c r="J3" s="44"/>
      <c r="K3" s="19"/>
      <c r="L3" s="21"/>
      <c r="M3" s="30" t="s">
        <v>20</v>
      </c>
      <c r="N3" s="31">
        <v>460000</v>
      </c>
    </row>
    <row r="4" spans="2:19" ht="18" customHeight="1" x14ac:dyDescent="0.2">
      <c r="B4" s="38" t="s">
        <v>27</v>
      </c>
      <c r="C4" s="39"/>
      <c r="D4" s="42" t="s">
        <v>49</v>
      </c>
      <c r="E4" s="43"/>
      <c r="F4" s="43"/>
      <c r="G4" s="43"/>
      <c r="H4" s="43"/>
      <c r="I4" s="43"/>
      <c r="J4" s="43"/>
      <c r="K4" s="44"/>
      <c r="L4" s="36"/>
      <c r="M4" s="30" t="s">
        <v>17</v>
      </c>
      <c r="N4" s="31">
        <v>480000</v>
      </c>
    </row>
    <row r="5" spans="2:19" ht="18" customHeight="1" x14ac:dyDescent="0.2">
      <c r="B5" s="38" t="s">
        <v>28</v>
      </c>
      <c r="C5" s="38"/>
      <c r="D5" s="39"/>
      <c r="E5" s="51" t="s">
        <v>50</v>
      </c>
      <c r="F5" s="52"/>
      <c r="G5" s="2" t="s">
        <v>52</v>
      </c>
      <c r="H5" s="40" t="s">
        <v>15</v>
      </c>
      <c r="I5" s="41"/>
      <c r="J5" s="48" t="s">
        <v>53</v>
      </c>
      <c r="K5" s="49"/>
      <c r="L5" s="50"/>
      <c r="M5" s="30" t="s">
        <v>24</v>
      </c>
      <c r="N5" s="31">
        <v>500000</v>
      </c>
    </row>
    <row r="6" spans="2:19" ht="18" customHeight="1" x14ac:dyDescent="0.2">
      <c r="B6" s="38" t="s">
        <v>26</v>
      </c>
      <c r="C6" s="39"/>
      <c r="D6" s="48" t="s">
        <v>51</v>
      </c>
      <c r="E6" s="49"/>
      <c r="F6" s="50"/>
      <c r="G6" s="37" t="s">
        <v>54</v>
      </c>
      <c r="H6" s="40" t="s">
        <v>15</v>
      </c>
      <c r="I6" s="41"/>
      <c r="J6" s="48"/>
      <c r="K6" s="49"/>
      <c r="L6" s="50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25"/>
    <row r="9" spans="2:19" ht="16.899999999999999" customHeight="1" x14ac:dyDescent="0.25">
      <c r="B9" s="64" t="s">
        <v>0</v>
      </c>
      <c r="C9" s="56" t="s">
        <v>1</v>
      </c>
      <c r="D9" s="57"/>
      <c r="E9" s="58"/>
      <c r="F9" s="64" t="s">
        <v>2</v>
      </c>
      <c r="G9" s="64" t="s">
        <v>3</v>
      </c>
      <c r="H9" s="4" t="s">
        <v>4</v>
      </c>
      <c r="I9" s="56" t="s">
        <v>13</v>
      </c>
      <c r="J9" s="58"/>
      <c r="K9" s="3" t="s">
        <v>8</v>
      </c>
      <c r="L9" s="70" t="s">
        <v>6</v>
      </c>
      <c r="M9" s="71"/>
      <c r="N9" s="5" t="s">
        <v>7</v>
      </c>
      <c r="S9" s="6"/>
    </row>
    <row r="10" spans="2:19" ht="15" customHeight="1" thickBot="1" x14ac:dyDescent="0.25">
      <c r="B10" s="65"/>
      <c r="C10" s="59"/>
      <c r="D10" s="60"/>
      <c r="E10" s="61"/>
      <c r="F10" s="65"/>
      <c r="G10" s="65"/>
      <c r="H10" s="7" t="s">
        <v>10</v>
      </c>
      <c r="I10" s="67" t="s">
        <v>14</v>
      </c>
      <c r="J10" s="68"/>
      <c r="K10" s="8" t="s">
        <v>9</v>
      </c>
      <c r="L10" s="72" t="s">
        <v>25</v>
      </c>
      <c r="M10" s="73"/>
      <c r="N10" s="9" t="s">
        <v>5</v>
      </c>
      <c r="S10" s="10"/>
    </row>
    <row r="11" spans="2:19" ht="112.15" customHeight="1" thickBot="1" x14ac:dyDescent="0.25">
      <c r="B11" s="11">
        <v>1</v>
      </c>
      <c r="C11" s="53" t="s">
        <v>41</v>
      </c>
      <c r="D11" s="54" t="s">
        <v>29</v>
      </c>
      <c r="E11" s="55" t="s">
        <v>29</v>
      </c>
      <c r="F11" s="12">
        <v>1983</v>
      </c>
      <c r="G11" s="12"/>
      <c r="H11" s="12" t="s">
        <v>37</v>
      </c>
      <c r="I11" s="53" t="s">
        <v>38</v>
      </c>
      <c r="J11" s="55"/>
      <c r="K11" s="16">
        <f t="shared" ref="K11:K19" si="0">IF(C11="","",IF(H11="T7",N$5,IF(H11="T6",N$3,IF(H11="T5",N$4,IF(H11="T4",N$5,IF(H11="T3",N$6,IF(H11="T2",N$7,"")))))))</f>
        <v>500000</v>
      </c>
      <c r="L11" s="62" t="str">
        <f t="shared" ref="L11:L20" si="1">IF(F11="","",IF(K$2-F11&gt;=65,-40000,IF(OR(K$2-F11&gt;=60,K$2-F11&lt;15),-30000,"")))</f>
        <v/>
      </c>
      <c r="M11" s="63"/>
      <c r="N11" s="17">
        <f t="shared" ref="N11:N19" si="2">IF(OR(C11="",K11=""),"",40000)</f>
        <v>40000</v>
      </c>
      <c r="O11" s="1" t="s">
        <v>56</v>
      </c>
    </row>
    <row r="12" spans="2:19" ht="112.15" customHeight="1" thickBot="1" x14ac:dyDescent="0.25">
      <c r="B12" s="11">
        <v>2</v>
      </c>
      <c r="C12" s="53" t="s">
        <v>42</v>
      </c>
      <c r="D12" s="54" t="s">
        <v>30</v>
      </c>
      <c r="E12" s="55" t="s">
        <v>30</v>
      </c>
      <c r="F12" s="12">
        <v>1976</v>
      </c>
      <c r="G12" s="12"/>
      <c r="H12" s="12" t="s">
        <v>11</v>
      </c>
      <c r="I12" s="53" t="s">
        <v>38</v>
      </c>
      <c r="J12" s="55"/>
      <c r="K12" s="16">
        <f t="shared" si="0"/>
        <v>520000</v>
      </c>
      <c r="L12" s="62" t="str">
        <f t="shared" si="1"/>
        <v/>
      </c>
      <c r="M12" s="63"/>
      <c r="N12" s="17">
        <f t="shared" si="2"/>
        <v>40000</v>
      </c>
    </row>
    <row r="13" spans="2:19" ht="112.15" customHeight="1" thickBot="1" x14ac:dyDescent="0.25">
      <c r="B13" s="11">
        <v>3</v>
      </c>
      <c r="C13" s="53" t="s">
        <v>43</v>
      </c>
      <c r="D13" s="54" t="s">
        <v>31</v>
      </c>
      <c r="E13" s="55" t="s">
        <v>31</v>
      </c>
      <c r="F13" s="12">
        <v>1981</v>
      </c>
      <c r="G13" s="12"/>
      <c r="H13" s="12" t="s">
        <v>11</v>
      </c>
      <c r="I13" s="53" t="s">
        <v>38</v>
      </c>
      <c r="J13" s="55"/>
      <c r="K13" s="16">
        <f t="shared" si="0"/>
        <v>520000</v>
      </c>
      <c r="L13" s="62" t="str">
        <f t="shared" si="1"/>
        <v/>
      </c>
      <c r="M13" s="63"/>
      <c r="N13" s="17">
        <f t="shared" si="2"/>
        <v>40000</v>
      </c>
      <c r="O13" s="1" t="s">
        <v>56</v>
      </c>
    </row>
    <row r="14" spans="2:19" ht="112.15" customHeight="1" thickBot="1" x14ac:dyDescent="0.25">
      <c r="B14" s="11">
        <v>4</v>
      </c>
      <c r="C14" s="53" t="s">
        <v>44</v>
      </c>
      <c r="D14" s="54" t="s">
        <v>32</v>
      </c>
      <c r="E14" s="55" t="s">
        <v>32</v>
      </c>
      <c r="F14" s="12">
        <v>1983</v>
      </c>
      <c r="G14" s="12"/>
      <c r="H14" s="12" t="s">
        <v>37</v>
      </c>
      <c r="I14" s="53" t="s">
        <v>38</v>
      </c>
      <c r="J14" s="55"/>
      <c r="K14" s="16">
        <f t="shared" si="0"/>
        <v>500000</v>
      </c>
      <c r="L14" s="62" t="str">
        <f t="shared" si="1"/>
        <v/>
      </c>
      <c r="M14" s="63"/>
      <c r="N14" s="17">
        <f t="shared" si="2"/>
        <v>40000</v>
      </c>
    </row>
    <row r="15" spans="2:19" ht="112.15" customHeight="1" thickBot="1" x14ac:dyDescent="0.25">
      <c r="B15" s="11">
        <v>5</v>
      </c>
      <c r="C15" s="53" t="s">
        <v>45</v>
      </c>
      <c r="D15" s="54" t="s">
        <v>33</v>
      </c>
      <c r="E15" s="55" t="s">
        <v>33</v>
      </c>
      <c r="F15" s="12">
        <v>1995</v>
      </c>
      <c r="G15" s="12"/>
      <c r="H15" s="12" t="s">
        <v>37</v>
      </c>
      <c r="I15" s="53" t="s">
        <v>38</v>
      </c>
      <c r="J15" s="55"/>
      <c r="K15" s="16">
        <f t="shared" si="0"/>
        <v>500000</v>
      </c>
      <c r="L15" s="62" t="str">
        <f t="shared" si="1"/>
        <v/>
      </c>
      <c r="M15" s="63"/>
      <c r="N15" s="17">
        <f t="shared" si="2"/>
        <v>40000</v>
      </c>
      <c r="O15" s="1" t="s">
        <v>56</v>
      </c>
    </row>
    <row r="16" spans="2:19" ht="112.15" customHeight="1" thickBot="1" x14ac:dyDescent="0.25">
      <c r="B16" s="11">
        <v>6</v>
      </c>
      <c r="C16" s="53" t="s">
        <v>46</v>
      </c>
      <c r="D16" s="54" t="s">
        <v>34</v>
      </c>
      <c r="E16" s="55" t="s">
        <v>34</v>
      </c>
      <c r="F16" s="12">
        <v>1981</v>
      </c>
      <c r="G16" s="12"/>
      <c r="H16" s="12" t="s">
        <v>37</v>
      </c>
      <c r="I16" s="53" t="s">
        <v>38</v>
      </c>
      <c r="J16" s="55"/>
      <c r="K16" s="16">
        <f t="shared" si="0"/>
        <v>500000</v>
      </c>
      <c r="L16" s="62" t="str">
        <f t="shared" si="1"/>
        <v/>
      </c>
      <c r="M16" s="63"/>
      <c r="N16" s="17">
        <f t="shared" si="2"/>
        <v>40000</v>
      </c>
      <c r="O16" s="1" t="s">
        <v>56</v>
      </c>
    </row>
    <row r="17" spans="2:15" ht="112.15" customHeight="1" thickBot="1" x14ac:dyDescent="0.25">
      <c r="B17" s="11">
        <v>7</v>
      </c>
      <c r="C17" s="53" t="s">
        <v>48</v>
      </c>
      <c r="D17" s="54" t="s">
        <v>36</v>
      </c>
      <c r="E17" s="55" t="s">
        <v>36</v>
      </c>
      <c r="F17" s="12">
        <v>1995</v>
      </c>
      <c r="G17" s="12"/>
      <c r="H17" s="12" t="s">
        <v>17</v>
      </c>
      <c r="I17" s="53" t="s">
        <v>38</v>
      </c>
      <c r="J17" s="55"/>
      <c r="K17" s="16">
        <f t="shared" si="0"/>
        <v>480000</v>
      </c>
      <c r="L17" s="62" t="str">
        <f t="shared" si="1"/>
        <v/>
      </c>
      <c r="M17" s="63"/>
      <c r="N17" s="17">
        <f t="shared" si="2"/>
        <v>40000</v>
      </c>
      <c r="O17" s="1" t="s">
        <v>56</v>
      </c>
    </row>
    <row r="18" spans="2:15" ht="112.15" customHeight="1" thickBot="1" x14ac:dyDescent="0.25">
      <c r="B18" s="11">
        <v>8</v>
      </c>
      <c r="C18" s="53" t="s">
        <v>47</v>
      </c>
      <c r="D18" s="54" t="s">
        <v>35</v>
      </c>
      <c r="E18" s="55" t="s">
        <v>35</v>
      </c>
      <c r="F18" s="12">
        <v>1989</v>
      </c>
      <c r="G18" s="12"/>
      <c r="H18" s="12" t="s">
        <v>37</v>
      </c>
      <c r="I18" s="53" t="s">
        <v>39</v>
      </c>
      <c r="J18" s="55"/>
      <c r="K18" s="16">
        <f t="shared" si="0"/>
        <v>500000</v>
      </c>
      <c r="L18" s="62" t="str">
        <f t="shared" si="1"/>
        <v/>
      </c>
      <c r="M18" s="63"/>
      <c r="N18" s="17">
        <f t="shared" si="2"/>
        <v>40000</v>
      </c>
      <c r="O18" s="1" t="s">
        <v>56</v>
      </c>
    </row>
    <row r="19" spans="2:15" ht="112.15" customHeight="1" thickBot="1" x14ac:dyDescent="0.25">
      <c r="B19" s="11">
        <v>9</v>
      </c>
      <c r="C19" s="53" t="s">
        <v>55</v>
      </c>
      <c r="D19" s="54" t="s">
        <v>36</v>
      </c>
      <c r="E19" s="55" t="s">
        <v>36</v>
      </c>
      <c r="F19" s="12">
        <v>1984</v>
      </c>
      <c r="G19" s="12"/>
      <c r="H19" s="12" t="s">
        <v>37</v>
      </c>
      <c r="I19" s="53" t="s">
        <v>39</v>
      </c>
      <c r="J19" s="55"/>
      <c r="K19" s="16">
        <f t="shared" si="0"/>
        <v>500000</v>
      </c>
      <c r="L19" s="62" t="str">
        <f t="shared" si="1"/>
        <v/>
      </c>
      <c r="M19" s="63"/>
      <c r="N19" s="17">
        <f t="shared" si="2"/>
        <v>40000</v>
      </c>
      <c r="O19" s="1" t="s">
        <v>56</v>
      </c>
    </row>
    <row r="20" spans="2:15" ht="112.15" customHeight="1" thickBot="1" x14ac:dyDescent="0.25">
      <c r="B20" s="13">
        <v>10</v>
      </c>
      <c r="C20" s="45"/>
      <c r="D20" s="46"/>
      <c r="E20" s="47"/>
      <c r="F20" s="14"/>
      <c r="G20" s="14"/>
      <c r="H20" s="14"/>
      <c r="I20" s="53"/>
      <c r="J20" s="55"/>
      <c r="K20" s="18" t="str">
        <f t="shared" ref="K20" si="3">IF(E20="","",IF(H20="T7",N$5,IF(H20="T6",N$3,IF(H20="T5",N$4,IF(H20="T4",N$5,IF(H20="T3",N$6,IF(H20="T2",N$7,"")))))))</f>
        <v/>
      </c>
      <c r="L20" s="62" t="str">
        <f t="shared" si="1"/>
        <v/>
      </c>
      <c r="M20" s="63"/>
      <c r="N20" s="17" t="str">
        <f t="shared" ref="N20" si="4">IF(OR(E20="",K20=""),"",40000)</f>
        <v/>
      </c>
    </row>
    <row r="21" spans="2:15" ht="15" x14ac:dyDescent="0.25">
      <c r="B21" s="22"/>
      <c r="C21" s="22"/>
      <c r="D21" s="22"/>
      <c r="E21" s="23"/>
      <c r="G21" s="20" t="s">
        <v>16</v>
      </c>
      <c r="H21" s="66">
        <f>SUM(K21:N21)</f>
        <v>4880000</v>
      </c>
      <c r="I21" s="66"/>
      <c r="J21" s="66"/>
      <c r="K21" s="15">
        <f>SUM(K11:K20)</f>
        <v>4520000</v>
      </c>
      <c r="L21" s="69">
        <f t="shared" ref="L21:N21" si="5">SUM(L11:L20)</f>
        <v>0</v>
      </c>
      <c r="M21" s="69">
        <f t="shared" si="5"/>
        <v>0</v>
      </c>
      <c r="N21" s="15">
        <f t="shared" si="5"/>
        <v>360000</v>
      </c>
    </row>
    <row r="22" spans="2:15" x14ac:dyDescent="0.2">
      <c r="B22" s="22"/>
      <c r="C22" s="22"/>
      <c r="D22" s="22"/>
      <c r="E22" s="23"/>
      <c r="F22" s="22"/>
      <c r="G22" s="23"/>
    </row>
    <row r="23" spans="2:15" x14ac:dyDescent="0.2">
      <c r="B23" s="22"/>
      <c r="C23" s="22"/>
      <c r="D23" s="22"/>
      <c r="E23" s="23"/>
      <c r="F23" s="22"/>
      <c r="G23" s="23"/>
    </row>
  </sheetData>
  <sheetProtection algorithmName="SHA-512" hashValue="BMBOLKcNNj4A8qgoSpQlDBitTQtZBmePYIABo3tGrSfvAdjbYBL/msdDyfPGdzdm/cCQRABrMT5yM2oDuGXEpw==" saltValue="IDkNnC36BEQRvJoLox80Sw==" spinCount="100000" sheet="1" scenarios="1"/>
  <mergeCells count="52">
    <mergeCell ref="L9:M9"/>
    <mergeCell ref="L10:M10"/>
    <mergeCell ref="L11:M11"/>
    <mergeCell ref="L12:M12"/>
    <mergeCell ref="L13:M13"/>
    <mergeCell ref="L20:M20"/>
    <mergeCell ref="L21:M21"/>
    <mergeCell ref="L14:M14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20:E20"/>
    <mergeCell ref="J5:L5"/>
    <mergeCell ref="J6:L6"/>
    <mergeCell ref="E5:F5"/>
    <mergeCell ref="D6:F6"/>
    <mergeCell ref="C15:E15"/>
    <mergeCell ref="C16:E16"/>
    <mergeCell ref="C17:E17"/>
    <mergeCell ref="C18:E18"/>
    <mergeCell ref="C19:E19"/>
    <mergeCell ref="C9:E10"/>
    <mergeCell ref="C11:E11"/>
    <mergeCell ref="C12:E12"/>
    <mergeCell ref="C13:E13"/>
    <mergeCell ref="C14:E14"/>
    <mergeCell ref="L19:M19"/>
    <mergeCell ref="B3:E3"/>
    <mergeCell ref="B4:C4"/>
    <mergeCell ref="B5:D5"/>
    <mergeCell ref="B6:C6"/>
    <mergeCell ref="H5:I5"/>
    <mergeCell ref="H6:I6"/>
    <mergeCell ref="F3:J3"/>
    <mergeCell ref="D4:K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cong</cp:lastModifiedBy>
  <cp:lastPrinted>2024-03-15T15:42:10Z</cp:lastPrinted>
  <dcterms:created xsi:type="dcterms:W3CDTF">2024-02-19T01:35:45Z</dcterms:created>
  <dcterms:modified xsi:type="dcterms:W3CDTF">2024-03-22T12:11:09Z</dcterms:modified>
</cp:coreProperties>
</file>