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ngtour đồng lầm\"/>
    </mc:Choice>
  </mc:AlternateContent>
  <xr:revisionPtr revIDLastSave="0" documentId="8_{2F30B1C1-EB6F-492F-B23E-B54A4A7E56F8}" xr6:coauthVersionLast="36" xr6:coauthVersionMax="36" xr10:uidLastSave="{00000000-0000-0000-0000-000000000000}"/>
  <bookViews>
    <workbookView xWindow="0" yWindow="0" windowWidth="23040" windowHeight="8940" xr2:uid="{7BFD3D91-3290-4EAB-88AA-71EE70F4A073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<sst xmlns="http://schemas.openxmlformats.org/spreadsheetml/2006/main" count="73" uniqueCount="54">
  <si>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</si>
  <si>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</si>
  <si>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</si>
  <si>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</si>
  <si>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</si>
  <si>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</si>
  <si>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</si>
  <si>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</si>
  <si>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</si>
  <si>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</si>
  <si>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</si>
  <si>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</si>
  <si>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</si>
  <si>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</si>
  <si>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</si>
  <si>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</si>
  <si>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</si>
  <si>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</si>
  <si>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</si>
  <si>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</si>
  <si>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</si>
  <si>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</si>
  <si>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</si>
  <si>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</si>
  <si>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</si>
  <si>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</si>
  <si>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</si>
  <si>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</si>
  <si>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</si>
  <si>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</si>
  <si>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</si>
  <si>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</si>
  <si>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</si>
  <si>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</si>
  <si>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</si>
  <si>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r>
      <rPr>
        <sz val="11"/>
        <color rgb="FFFF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</si>
  <si>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Bùi Mạnh Hùng</t>
  </si>
  <si>
    <t>Vũ Tấn Minh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</si>
  <si>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0966527480</t>
    </r>
  </si>
  <si>
    <t>Lê Công Quyền</t>
  </si>
  <si>
    <t>Nguyễn Anh Dũng</t>
  </si>
  <si>
    <t>Phạm Việt Hùng</t>
  </si>
  <si>
    <t>Hà Minh Thắng</t>
  </si>
  <si>
    <t>Đặng Hoàng Tú</t>
  </si>
  <si>
    <t>Luyện Ngọc Sơn</t>
  </si>
  <si>
    <t>Trần Hữu Kiên</t>
  </si>
  <si>
    <t>Nguyễn Đình Thắng</t>
  </si>
  <si>
    <t>Anh Em Team</t>
  </si>
  <si>
    <t>Cland</t>
  </si>
  <si>
    <t>Đại Long</t>
  </si>
  <si>
    <t>Phoenix</t>
  </si>
  <si>
    <r>
      <rPr>
        <b/>
        <sz val="13"/>
        <color theme="1"/>
        <rFont val="Times New Roman"/>
        <family val="1"/>
      </rPr>
      <t>Đt</t>
    </r>
    <r>
      <rPr>
        <sz val="13"/>
        <color theme="1"/>
        <rFont val="Times New Roman"/>
        <family val="1"/>
      </rPr>
      <t>. 0903408666</t>
    </r>
  </si>
  <si>
    <t>Đồng Lầm</t>
  </si>
  <si>
    <t>11 Phố. Xã Đàn, Phương Liên, Đống Đa,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</si>
</sst>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0000CC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198121</xdr:colOff>
      <xdr:row>10</xdr:row>
      <xdr:rowOff>53340</xdr:rowOff>
    </xdr:from>
    <xdr:to>
      <xdr:col>6</xdr:col>
      <xdr:colOff>1200329</xdr:colOff>
      <xdr:row>10</xdr:row>
      <xdr:rowOff>1386840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7F86C4F-2BFC-4EBE-A271-D094744E8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4621" y="2065020"/>
          <a:ext cx="1002208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11</xdr:row>
      <xdr:rowOff>83820</xdr:rowOff>
    </xdr:from>
    <xdr:to>
      <xdr:col>6</xdr:col>
      <xdr:colOff>1196340</xdr:colOff>
      <xdr:row>11</xdr:row>
      <xdr:rowOff>1374140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60E76FE-E523-42E0-A54A-18E996B27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3520440"/>
          <a:ext cx="967740" cy="1290320"/>
        </a:xfrm>
        <a:prstGeom prst="rect">
          <a:avLst/>
        </a:prstGeom>
      </xdr:spPr>
    </xdr:pic>
    <xdr:clientData/>
  </xdr:twoCellAnchor>
  <xdr:twoCellAnchor editAs="oneCell">
    <xdr:from>
      <xdr:col>6</xdr:col>
      <xdr:colOff>243841</xdr:colOff>
      <xdr:row>12</xdr:row>
      <xdr:rowOff>22861</xdr:rowOff>
    </xdr:from>
    <xdr:to>
      <xdr:col>6</xdr:col>
      <xdr:colOff>1196340</xdr:colOff>
      <xdr:row>12</xdr:row>
      <xdr:rowOff>1391971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922FE16-6225-4496-A62B-DF2DF68D5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1" y="4884421"/>
          <a:ext cx="952499" cy="1369110"/>
        </a:xfrm>
        <a:prstGeom prst="rect">
          <a:avLst/>
        </a:prstGeom>
      </xdr:spPr>
    </xdr:pic>
    <xdr:clientData/>
  </xdr:twoCellAnchor>
  <xdr:twoCellAnchor editAs="oneCell">
    <xdr:from>
      <xdr:col>6</xdr:col>
      <xdr:colOff>205740</xdr:colOff>
      <xdr:row>13</xdr:row>
      <xdr:rowOff>60959</xdr:rowOff>
    </xdr:from>
    <xdr:to>
      <xdr:col>6</xdr:col>
      <xdr:colOff>1219200</xdr:colOff>
      <xdr:row>13</xdr:row>
      <xdr:rowOff>1363398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9984015-177A-430C-91A5-9B7FCF293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2240" y="6347459"/>
          <a:ext cx="1013460" cy="1302439"/>
        </a:xfrm>
        <a:prstGeom prst="rect">
          <a:avLst/>
        </a:prstGeom>
      </xdr:spPr>
    </xdr:pic>
    <xdr:clientData/>
  </xdr:twoCellAnchor>
  <xdr:twoCellAnchor editAs="oneCell">
    <xdr:from>
      <xdr:col>6</xdr:col>
      <xdr:colOff>205740</xdr:colOff>
      <xdr:row>14</xdr:row>
      <xdr:rowOff>38100</xdr:rowOff>
    </xdr:from>
    <xdr:to>
      <xdr:col>6</xdr:col>
      <xdr:colOff>1219200</xdr:colOff>
      <xdr:row>14</xdr:row>
      <xdr:rowOff>1389380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4A591EB-2E52-4D7A-A930-947926DBC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2240" y="7749540"/>
          <a:ext cx="1013460" cy="1351280"/>
        </a:xfrm>
        <a:prstGeom prst="rect">
          <a:avLst/>
        </a:prstGeom>
      </xdr:spPr>
    </xdr:pic>
    <xdr:clientData/>
  </xdr:twoCellAnchor>
  <xdr:twoCellAnchor editAs="oneCell">
    <xdr:from>
      <xdr:col>6</xdr:col>
      <xdr:colOff>243841</xdr:colOff>
      <xdr:row>15</xdr:row>
      <xdr:rowOff>38327</xdr:rowOff>
    </xdr:from>
    <xdr:to>
      <xdr:col>6</xdr:col>
      <xdr:colOff>1226820</xdr:colOff>
      <xdr:row>15</xdr:row>
      <xdr:rowOff>1354632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42F139BD-07B1-40DD-8630-3E15C7048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1" y="9174707"/>
          <a:ext cx="982979" cy="1316305"/>
        </a:xfrm>
        <a:prstGeom prst="rect">
          <a:avLst/>
        </a:prstGeom>
      </xdr:spPr>
    </xdr:pic>
    <xdr:clientData/>
  </xdr:twoCellAnchor>
  <xdr:twoCellAnchor editAs="oneCell">
    <xdr:from>
      <xdr:col>6</xdr:col>
      <xdr:colOff>243841</xdr:colOff>
      <xdr:row>16</xdr:row>
      <xdr:rowOff>45720</xdr:rowOff>
    </xdr:from>
    <xdr:to>
      <xdr:col>6</xdr:col>
      <xdr:colOff>1211580</xdr:colOff>
      <xdr:row>16</xdr:row>
      <xdr:rowOff>1336039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6707129-F238-45F6-A10A-BB6193BC4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1" y="10607040"/>
          <a:ext cx="967739" cy="1290319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228601</xdr:colOff>
      <xdr:row>17</xdr:row>
      <xdr:rowOff>30480</xdr:rowOff>
    </xdr:from>
    <xdr:to>
      <xdr:col>6</xdr:col>
      <xdr:colOff>1188721</xdr:colOff>
      <xdr:row>17</xdr:row>
      <xdr:rowOff>1310640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E7CDA6B7-2971-4258-90B4-CEDA340FB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1" y="12016740"/>
          <a:ext cx="960120" cy="128016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106682</xdr:colOff>
      <xdr:row>18</xdr:row>
      <xdr:rowOff>76200</xdr:rowOff>
    </xdr:from>
    <xdr:to>
      <xdr:col>6</xdr:col>
      <xdr:colOff>1325880</xdr:colOff>
      <xdr:row>18</xdr:row>
      <xdr:rowOff>1310640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EFDDC979-275E-4A26-9C19-9C83734B0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2" y="13487400"/>
          <a:ext cx="1219198" cy="1234440"/>
        </a:xfrm>
        <a:prstGeom prst="rect">
          <a:avLst/>
        </a:prstGeom>
      </xdr:spPr>
    </xdr:pic>
    <xdr:clientData/>
  </xdr:twoCellAnchor>
  <xdr:twoCellAnchor editAs="oneCell">
    <xdr:from>
      <xdr:col>6</xdr:col>
      <xdr:colOff>201845</xdr:colOff>
      <xdr:row>19</xdr:row>
      <xdr:rowOff>129540</xdr:rowOff>
    </xdr:from>
    <xdr:to>
      <xdr:col>6</xdr:col>
      <xdr:colOff>1188721</xdr:colOff>
      <xdr:row>19</xdr:row>
      <xdr:rowOff>1272540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C3241973-FB63-41DE-ADC4-FD7BA134C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78345" y="14965680"/>
          <a:ext cx="986876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9" workbookViewId="0">
      <selection activeCell="R12" sqref="R12"/>
    </sheetView>
  </sheetViews>
  <sheetFormatPr defaultColWidth="8.77734375"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5" width="26.6640625" style="1" customWidth="1"/>
    <col min="16" max="16384" width="8.77734375" style="1"/>
  </cols>
  <sheetData>
    <row r="1" spans="2:19" ht="10.199999999999999" customHeight="1" x14ac:dyDescent="0.3"/>
    <row r="2" spans="2:19" ht="22.2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46" t="s">
        <v>19</v>
      </c>
      <c r="C3" s="46"/>
      <c r="D3" s="46"/>
      <c r="E3" s="47"/>
      <c r="F3" s="48" t="s">
        <v>52</v>
      </c>
      <c r="G3" s="49"/>
      <c r="H3" s="49"/>
      <c r="I3" s="49"/>
      <c r="J3" s="50"/>
      <c r="K3" s="18"/>
      <c r="L3" s="20"/>
      <c r="M3" s="29" t="s">
        <v>20</v>
      </c>
      <c r="N3" s="30">
        <v>460000</v>
      </c>
    </row>
    <row r="4" spans="2:19" ht="18" customHeight="1" x14ac:dyDescent="0.3">
      <c r="B4" s="46" t="s">
        <v>29</v>
      </c>
      <c r="C4" s="47"/>
      <c r="D4" s="51" t="s">
        <v>53</v>
      </c>
      <c r="E4" s="49"/>
      <c r="F4" s="49"/>
      <c r="G4" s="49"/>
      <c r="H4" s="49"/>
      <c r="I4" s="49"/>
      <c r="J4" s="49"/>
      <c r="K4" s="50"/>
      <c r="L4" s="35"/>
      <c r="M4" s="29" t="s">
        <v>17</v>
      </c>
      <c r="N4" s="30">
        <v>480000</v>
      </c>
    </row>
    <row r="5" spans="2:19" ht="18" customHeight="1" x14ac:dyDescent="0.3">
      <c r="B5" s="46" t="s">
        <v>30</v>
      </c>
      <c r="C5" s="46"/>
      <c r="D5" s="47"/>
      <c r="E5" s="55" t="s">
        <v>36</v>
      </c>
      <c r="F5" s="56"/>
      <c r="G5" s="36" t="s">
        <v>51</v>
      </c>
      <c r="H5" s="44" t="s">
        <v>15</v>
      </c>
      <c r="I5" s="45"/>
      <c r="J5" s="52"/>
      <c r="K5" s="53"/>
      <c r="L5" s="54"/>
      <c r="M5" s="29" t="s">
        <v>24</v>
      </c>
      <c r="N5" s="30">
        <v>500000</v>
      </c>
    </row>
    <row r="6" spans="2:19" ht="18" customHeight="1" x14ac:dyDescent="0.3">
      <c r="B6" s="46" t="s">
        <v>28</v>
      </c>
      <c r="C6" s="47"/>
      <c r="D6" s="52" t="s">
        <v>37</v>
      </c>
      <c r="E6" s="53"/>
      <c r="F6" s="54"/>
      <c r="G6" s="36" t="s">
        <v>38</v>
      </c>
      <c r="H6" s="44" t="s">
        <v>15</v>
      </c>
      <c r="I6" s="45"/>
      <c r="J6" s="52"/>
      <c r="K6" s="53"/>
      <c r="L6" s="54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2" customHeight="1" thickBot="1" x14ac:dyDescent="0.35"/>
    <row r="9" spans="2:19" ht="16.95" customHeight="1" x14ac:dyDescent="0.3">
      <c r="B9" s="69" t="s">
        <v>0</v>
      </c>
      <c r="C9" s="72" t="s">
        <v>1</v>
      </c>
      <c r="D9" s="78"/>
      <c r="E9" s="73"/>
      <c r="F9" s="69" t="s">
        <v>2</v>
      </c>
      <c r="G9" s="69" t="s">
        <v>3</v>
      </c>
      <c r="H9" s="4" t="s">
        <v>4</v>
      </c>
      <c r="I9" s="72" t="s">
        <v>13</v>
      </c>
      <c r="J9" s="73"/>
      <c r="K9" s="3" t="s">
        <v>8</v>
      </c>
      <c r="L9" s="76" t="s">
        <v>6</v>
      </c>
      <c r="M9" s="77"/>
      <c r="N9" s="5" t="s">
        <v>7</v>
      </c>
      <c r="O9" s="38" t="s">
        <v>32</v>
      </c>
      <c r="S9" s="6"/>
    </row>
    <row r="10" spans="2:19" ht="15" customHeight="1" thickBot="1" x14ac:dyDescent="0.35">
      <c r="B10" s="70"/>
      <c r="C10" s="79"/>
      <c r="D10" s="80"/>
      <c r="E10" s="81"/>
      <c r="F10" s="70"/>
      <c r="G10" s="70"/>
      <c r="H10" s="7" t="s">
        <v>10</v>
      </c>
      <c r="I10" s="74" t="s">
        <v>14</v>
      </c>
      <c r="J10" s="75"/>
      <c r="K10" s="8" t="s">
        <v>9</v>
      </c>
      <c r="L10" s="82" t="s">
        <v>27</v>
      </c>
      <c r="M10" s="83"/>
      <c r="N10" s="9" t="s">
        <v>5</v>
      </c>
      <c r="O10" s="9" t="s">
        <v>34</v>
      </c>
      <c r="S10" s="10"/>
    </row>
    <row r="11" spans="2:19" ht="112.2" customHeight="1" thickBot="1" x14ac:dyDescent="0.35">
      <c r="B11" s="11">
        <v>1</v>
      </c>
      <c r="C11" s="68" t="s">
        <v>36</v>
      </c>
      <c r="D11" s="66"/>
      <c r="E11" s="67"/>
      <c r="F11" s="12">
        <v>1961</v>
      </c>
      <c r="G11" s="12"/>
      <c r="H11" s="12" t="s">
        <v>11</v>
      </c>
      <c r="I11" s="68" t="s">
        <v>25</v>
      </c>
      <c r="J11" s="67"/>
      <c r="K11" s="15">
        <f t="shared" ref="K11" si="0">IF(C11="","",IF(H11="T7",N$5,IF(H11="T6",N$3,IF(H11="T5",N$4,IF(H11="T4",N$5,IF(H11="T3",N$6,IF(H11="T2",N$7,"")))))))</f>
        <v>520000</v>
      </c>
      <c r="L11" s="58">
        <f t="shared" ref="L11" si="1">IF(F11="","",IF(K$2-F11&gt;=65,-40000,IF(OR(K$2-F11&gt;=60,K$2-F11&lt;15),-30000,"")))</f>
        <v>-30000</v>
      </c>
      <c r="M11" s="59"/>
      <c r="N11" s="16">
        <f t="shared" ref="N11" si="2">IF(OR(C11="",K11=""),"",40000)</f>
        <v>40000</v>
      </c>
      <c r="O11" s="39" t="s">
        <v>47</v>
      </c>
    </row>
    <row r="12" spans="2:19" ht="112.2" customHeight="1" thickBot="1" x14ac:dyDescent="0.35">
      <c r="B12" s="11">
        <v>2</v>
      </c>
      <c r="C12" s="68" t="s">
        <v>37</v>
      </c>
      <c r="D12" s="66"/>
      <c r="E12" s="67"/>
      <c r="F12" s="12">
        <v>1995</v>
      </c>
      <c r="G12" s="12"/>
      <c r="H12" s="12" t="s">
        <v>11</v>
      </c>
      <c r="I12" s="68" t="s">
        <v>25</v>
      </c>
      <c r="J12" s="67"/>
      <c r="K12" s="15">
        <f t="shared" ref="K12:K20" si="3">IF(C12="","",IF(H12="T7",N$5,IF(H12="T6",N$3,IF(H12="T5",N$4,IF(H12="T4",N$5,IF(H12="T3",N$6,IF(H12="T2",N$7,"")))))))</f>
        <v>520000</v>
      </c>
      <c r="L12" s="58" t="str">
        <f t="shared" ref="L12:L20" si="4">IF(F12="","",IF(K$2-F12&gt;=65,-40000,IF(OR(K$2-F12&gt;=60,K$2-F12&lt;15),-30000,"")))</f>
        <v/>
      </c>
      <c r="M12" s="59"/>
      <c r="N12" s="16">
        <f t="shared" ref="N12:N20" si="5">IF(OR(C12="",K12=""),"",40000)</f>
        <v>40000</v>
      </c>
      <c r="O12" s="39" t="s">
        <v>47</v>
      </c>
    </row>
    <row r="13" spans="2:19" ht="112.2" customHeight="1" thickBot="1" x14ac:dyDescent="0.35">
      <c r="B13" s="11">
        <v>3</v>
      </c>
      <c r="C13" s="68" t="s">
        <v>39</v>
      </c>
      <c r="D13" s="66"/>
      <c r="E13" s="67"/>
      <c r="F13" s="12">
        <v>1959</v>
      </c>
      <c r="G13" s="12"/>
      <c r="H13" s="12" t="s">
        <v>26</v>
      </c>
      <c r="I13" s="68" t="s">
        <v>25</v>
      </c>
      <c r="J13" s="67"/>
      <c r="K13" s="15">
        <f t="shared" si="3"/>
        <v>500000</v>
      </c>
      <c r="L13" s="58">
        <f t="shared" si="4"/>
        <v>-40000</v>
      </c>
      <c r="M13" s="59"/>
      <c r="N13" s="16">
        <f t="shared" si="5"/>
        <v>40000</v>
      </c>
      <c r="O13" s="39" t="s">
        <v>48</v>
      </c>
    </row>
    <row r="14" spans="2:19" ht="112.2" customHeight="1" thickBot="1" x14ac:dyDescent="0.35">
      <c r="B14" s="11">
        <v>4</v>
      </c>
      <c r="C14" s="68" t="s">
        <v>40</v>
      </c>
      <c r="D14" s="66"/>
      <c r="E14" s="67"/>
      <c r="F14" s="12">
        <v>1975</v>
      </c>
      <c r="G14" s="12"/>
      <c r="H14" s="12" t="s">
        <v>12</v>
      </c>
      <c r="I14" s="68"/>
      <c r="J14" s="67"/>
      <c r="K14" s="15">
        <f t="shared" si="3"/>
        <v>540000</v>
      </c>
      <c r="L14" s="58" t="str">
        <f t="shared" si="4"/>
        <v/>
      </c>
      <c r="M14" s="59"/>
      <c r="N14" s="16">
        <f t="shared" si="5"/>
        <v>40000</v>
      </c>
      <c r="O14" s="39" t="s">
        <v>48</v>
      </c>
    </row>
    <row r="15" spans="2:19" ht="112.2" customHeight="1" thickBot="1" x14ac:dyDescent="0.35">
      <c r="B15" s="11">
        <v>5</v>
      </c>
      <c r="C15" s="63" t="s">
        <v>41</v>
      </c>
      <c r="D15" s="66"/>
      <c r="E15" s="67"/>
      <c r="F15" s="12">
        <v>1976</v>
      </c>
      <c r="G15" s="12"/>
      <c r="H15" s="40" t="s">
        <v>11</v>
      </c>
      <c r="I15" s="63" t="s">
        <v>33</v>
      </c>
      <c r="J15" s="67"/>
      <c r="K15" s="15">
        <f t="shared" si="3"/>
        <v>520000</v>
      </c>
      <c r="L15" s="58" t="str">
        <f t="shared" si="4"/>
        <v/>
      </c>
      <c r="M15" s="59"/>
      <c r="N15" s="16">
        <f t="shared" si="5"/>
        <v>40000</v>
      </c>
      <c r="O15" s="39"/>
    </row>
    <row r="16" spans="2:19" ht="112.2" customHeight="1" thickBot="1" x14ac:dyDescent="0.35">
      <c r="B16" s="11">
        <v>6</v>
      </c>
      <c r="C16" s="68" t="s">
        <v>42</v>
      </c>
      <c r="D16" s="66"/>
      <c r="E16" s="67"/>
      <c r="F16" s="12">
        <v>1982</v>
      </c>
      <c r="G16" s="12"/>
      <c r="H16" s="12" t="s">
        <v>26</v>
      </c>
      <c r="I16" s="68"/>
      <c r="J16" s="67"/>
      <c r="K16" s="15">
        <f t="shared" si="3"/>
        <v>500000</v>
      </c>
      <c r="L16" s="58" t="str">
        <f t="shared" si="4"/>
        <v/>
      </c>
      <c r="M16" s="59"/>
      <c r="N16" s="16">
        <f t="shared" si="5"/>
        <v>40000</v>
      </c>
      <c r="O16" s="39"/>
    </row>
    <row r="17" spans="2:15" ht="112.2" customHeight="1" thickBot="1" x14ac:dyDescent="0.35">
      <c r="B17" s="11">
        <v>7</v>
      </c>
      <c r="C17" s="68" t="s">
        <v>43</v>
      </c>
      <c r="D17" s="66"/>
      <c r="E17" s="67"/>
      <c r="F17" s="12">
        <v>1984</v>
      </c>
      <c r="G17" s="12"/>
      <c r="H17" s="12" t="s">
        <v>17</v>
      </c>
      <c r="I17" s="68"/>
      <c r="J17" s="67"/>
      <c r="K17" s="15">
        <f t="shared" si="3"/>
        <v>480000</v>
      </c>
      <c r="L17" s="58" t="str">
        <f t="shared" si="4"/>
        <v/>
      </c>
      <c r="M17" s="59"/>
      <c r="N17" s="16">
        <f t="shared" si="5"/>
        <v>40000</v>
      </c>
      <c r="O17" s="39" t="s">
        <v>49</v>
      </c>
    </row>
    <row r="18" spans="2:15" ht="112.2" customHeight="1" thickBot="1" x14ac:dyDescent="0.35">
      <c r="B18" s="11">
        <v>8</v>
      </c>
      <c r="C18" s="68" t="s">
        <v>44</v>
      </c>
      <c r="D18" s="66"/>
      <c r="E18" s="67"/>
      <c r="F18" s="12">
        <v>1974</v>
      </c>
      <c r="G18" s="12"/>
      <c r="H18" s="12" t="s">
        <v>26</v>
      </c>
      <c r="I18" s="68" t="s">
        <v>25</v>
      </c>
      <c r="J18" s="67"/>
      <c r="K18" s="15">
        <f t="shared" si="3"/>
        <v>500000</v>
      </c>
      <c r="L18" s="58" t="str">
        <f t="shared" si="4"/>
        <v/>
      </c>
      <c r="M18" s="59"/>
      <c r="N18" s="16">
        <f t="shared" si="5"/>
        <v>40000</v>
      </c>
      <c r="O18" s="39"/>
    </row>
    <row r="19" spans="2:15" ht="112.2" customHeight="1" thickBot="1" x14ac:dyDescent="0.35">
      <c r="B19" s="11">
        <v>9</v>
      </c>
      <c r="C19" s="63" t="s">
        <v>45</v>
      </c>
      <c r="D19" s="64"/>
      <c r="E19" s="65"/>
      <c r="F19" s="40">
        <v>1976</v>
      </c>
      <c r="G19" s="40"/>
      <c r="H19" s="40" t="s">
        <v>11</v>
      </c>
      <c r="I19" s="63" t="s">
        <v>33</v>
      </c>
      <c r="J19" s="65"/>
      <c r="K19" s="15">
        <f t="shared" si="3"/>
        <v>520000</v>
      </c>
      <c r="L19" s="58" t="str">
        <f t="shared" si="4"/>
        <v/>
      </c>
      <c r="M19" s="59"/>
      <c r="N19" s="16">
        <f t="shared" si="5"/>
        <v>40000</v>
      </c>
      <c r="O19" s="39"/>
    </row>
    <row r="20" spans="2:15" ht="112.2" customHeight="1" thickBot="1" x14ac:dyDescent="0.35">
      <c r="B20" s="13">
        <v>10</v>
      </c>
      <c r="C20" s="60" t="s">
        <v>46</v>
      </c>
      <c r="D20" s="61"/>
      <c r="E20" s="62"/>
      <c r="F20" s="42">
        <v>1985</v>
      </c>
      <c r="G20" s="41"/>
      <c r="H20" s="42" t="s">
        <v>11</v>
      </c>
      <c r="I20" s="68" t="s">
        <v>25</v>
      </c>
      <c r="J20" s="67"/>
      <c r="K20" s="17">
        <f t="shared" si="3"/>
        <v>520000</v>
      </c>
      <c r="L20" s="58" t="str">
        <f t="shared" si="4"/>
        <v/>
      </c>
      <c r="M20" s="59"/>
      <c r="N20" s="16">
        <f t="shared" si="5"/>
        <v>40000</v>
      </c>
      <c r="O20" s="39" t="s">
        <v>50</v>
      </c>
    </row>
    <row r="21" spans="2:15" x14ac:dyDescent="0.3">
      <c r="B21" s="21"/>
      <c r="C21" s="21"/>
      <c r="D21" s="21"/>
      <c r="E21" s="22"/>
      <c r="G21" s="19" t="s">
        <v>16</v>
      </c>
      <c r="H21" s="71">
        <f>SUM(K21:N21)</f>
        <v>5450000</v>
      </c>
      <c r="I21" s="71"/>
      <c r="J21" s="71"/>
      <c r="K21" s="14">
        <f>SUM(K11:K20)</f>
        <v>5120000</v>
      </c>
      <c r="L21" s="57">
        <f t="shared" ref="L21:N21" si="6">SUM(L11:L20)</f>
        <v>-70000</v>
      </c>
      <c r="M21" s="57">
        <f t="shared" si="6"/>
        <v>0</v>
      </c>
      <c r="N21" s="14">
        <f t="shared" si="6"/>
        <v>400000</v>
      </c>
    </row>
    <row r="22" spans="2:15" x14ac:dyDescent="0.3">
      <c r="B22" s="21"/>
      <c r="C22" s="21"/>
      <c r="D22" s="21"/>
      <c r="E22" s="22"/>
      <c r="F22" s="21"/>
      <c r="G22" s="37" t="s">
        <v>35</v>
      </c>
      <c r="H22" s="43">
        <v>2300000</v>
      </c>
      <c r="I22" s="43"/>
      <c r="J22" s="43"/>
    </row>
    <row r="23" spans="2:15" x14ac:dyDescent="0.3">
      <c r="B23" s="21"/>
      <c r="C23" s="21"/>
      <c r="D23" s="21"/>
      <c r="E23" s="22"/>
      <c r="F23" s="21"/>
      <c r="G23" s="37" t="s">
        <v>31</v>
      </c>
      <c r="H23" s="43">
        <f>SUM(H21:J22)</f>
        <v>7750000</v>
      </c>
      <c r="I23" s="43"/>
      <c r="J23" s="43"/>
    </row>
  </sheetData>
  <sheetProtection algorithmName="SHA-512" hashValue="K6K5HDFnRXcVdPhFBbHah28zPX46TLmlAU+Mg8irhA3T/GRfZEdlluIR1yy0QWs3XrQWdGITMOVyga1AuXPjWw==" saltValue="cbZFyTXWS/pw47AlQMTsHg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2024-03-26T16:36:37Z</dcterms:modified>
</cp:coreProperties>
</file>