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bookViews>
    <workbookView xWindow="0" yWindow="0" windowWidth="28800" windowHeight="12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<sst xmlns="http://schemas.openxmlformats.org/spreadsheetml/2006/main" count="62" uniqueCount="47">
  <si>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</si>
  <si>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</si>
  <si>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</si>
  <si>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</si>
  <si>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</si>
  <si>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</si>
  <si>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</si>
  <si>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</si>
  <si>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</si>
  <si>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</si>
  <si>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</si>
  <si>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</si>
  <si>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</si>
  <si>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</si>
  <si>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</si>
  <si>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</si>
  <si>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</si>
  <si>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</si>
  <si>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</si>
  <si>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</si>
  <si>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</si>
  <si>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</si>
  <si>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</si>
  <si>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</si>
  <si>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</si>
  <si>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</si>
  <si>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</si>
  <si>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</si>
  <si>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</si>
  <si>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</si>
  <si>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Cọc:</t>
  </si>
  <si>
    <t>Tsố:</t>
  </si>
  <si>
    <t>Thiếu Niên Hà Nội I</t>
  </si>
  <si>
    <t>Đường Đỗ Xuân Hợp, P.Mỹ Đình II, Q. Nam Từ Liêm, TP.Hà Nội</t>
  </si>
  <si>
    <t>Nguyễn Thị Thùy Linh</t>
  </si>
  <si>
    <t>Nguyễn Hạnh Ngân</t>
  </si>
  <si>
    <t>Nguyễn T.T.Linh</t>
  </si>
  <si>
    <t>Cũ</t>
  </si>
  <si>
    <t>Nguyễn Kim Bảo An</t>
  </si>
  <si>
    <t>Lê Anh Thư</t>
  </si>
  <si>
    <t>Phan Thanh Trúc</t>
  </si>
  <si>
    <t>Nguyễn Khánh Hưng</t>
  </si>
  <si>
    <t>Lê An Khải Thành</t>
  </si>
  <si>
    <t>Vũ Văn Vương</t>
  </si>
  <si>
    <t>Mới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</si>
  <si>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0927126224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</si>
  <si>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0832939622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</si>
</sst>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190501</xdr:colOff>
      <xdr:row>10</xdr:row>
      <xdr:rowOff>6350</xdr:rowOff>
    </xdr:from>
    <xdr:to>
      <xdr:col>6</xdr:col>
      <xdr:colOff>1250157</xdr:colOff>
      <xdr:row>11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6" y="1997075"/>
          <a:ext cx="1059656" cy="1412875"/>
        </a:xfrm>
        <a:prstGeom prst="rect">
          <a:avLst/>
        </a:prstGeom>
      </xdr:spPr>
    </xdr:pic>
    <xdr:clientData/>
  </xdr:twoCellAnchor>
  <xdr:twoCellAnchor>
    <xdr:from>
      <xdr:col>6</xdr:col>
      <xdr:colOff>171450</xdr:colOff>
      <xdr:row>11</xdr:row>
      <xdr:rowOff>9525</xdr:rowOff>
    </xdr:from>
    <xdr:to>
      <xdr:col>6</xdr:col>
      <xdr:colOff>1219200</xdr:colOff>
      <xdr:row>11</xdr:row>
      <xdr:rowOff>1406525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3419475"/>
          <a:ext cx="1047750" cy="1397000"/>
        </a:xfrm>
        <a:prstGeom prst="rect">
          <a:avLst/>
        </a:prstGeom>
      </xdr:spPr>
    </xdr:pic>
    <xdr:clientData/>
  </xdr:twoCellAnchor>
  <xdr:twoCellAnchor>
    <xdr:from>
      <xdr:col>6</xdr:col>
      <xdr:colOff>152400</xdr:colOff>
      <xdr:row>12</xdr:row>
      <xdr:rowOff>9525</xdr:rowOff>
    </xdr:from>
    <xdr:to>
      <xdr:col>6</xdr:col>
      <xdr:colOff>1216819</xdr:colOff>
      <xdr:row>13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4838700"/>
          <a:ext cx="1064419" cy="1419225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161926</xdr:colOff>
      <xdr:row>13</xdr:row>
      <xdr:rowOff>9525</xdr:rowOff>
    </xdr:from>
    <xdr:to>
      <xdr:col>6</xdr:col>
      <xdr:colOff>1226345</xdr:colOff>
      <xdr:row>14</xdr:row>
      <xdr:rowOff>9525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1" y="6257925"/>
          <a:ext cx="1064419" cy="141922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14</xdr:row>
      <xdr:rowOff>1</xdr:rowOff>
    </xdr:from>
    <xdr:to>
      <xdr:col>6</xdr:col>
      <xdr:colOff>1262062</xdr:colOff>
      <xdr:row>15</xdr:row>
      <xdr:rowOff>9525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00325" y="7667626"/>
          <a:ext cx="1071562" cy="1428749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14</xdr:row>
      <xdr:rowOff>1409700</xdr:rowOff>
    </xdr:from>
    <xdr:to>
      <xdr:col>6</xdr:col>
      <xdr:colOff>1266825</xdr:colOff>
      <xdr:row>16</xdr:row>
      <xdr:rowOff>6350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00325" y="9077325"/>
          <a:ext cx="1076325" cy="1435100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200026</xdr:colOff>
      <xdr:row>16</xdr:row>
      <xdr:rowOff>9525</xdr:rowOff>
    </xdr:from>
    <xdr:to>
      <xdr:col>6</xdr:col>
      <xdr:colOff>1264445</xdr:colOff>
      <xdr:row>17</xdr:row>
      <xdr:rowOff>9525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09851" y="10515600"/>
          <a:ext cx="1064419" cy="1419225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200026</xdr:colOff>
      <xdr:row>16</xdr:row>
      <xdr:rowOff>1409701</xdr:rowOff>
    </xdr:from>
    <xdr:to>
      <xdr:col>6</xdr:col>
      <xdr:colOff>1266826</xdr:colOff>
      <xdr:row>17</xdr:row>
      <xdr:rowOff>1412876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09851" y="11915776"/>
          <a:ext cx="1066800" cy="142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tabSelected="1" topLeftCell="A19" workbookViewId="0">
      <selection activeCell="P10" sqref="P10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65" t="s">
        <v>19</v>
      </c>
      <c r="C3" s="65"/>
      <c r="D3" s="65"/>
      <c r="E3" s="66"/>
      <c r="F3" s="67" t="s">
        <v>32</v>
      </c>
      <c r="G3" s="68"/>
      <c r="H3" s="68"/>
      <c r="I3" s="68"/>
      <c r="J3" s="69"/>
      <c r="K3" s="19"/>
      <c r="L3" s="21"/>
      <c r="M3" s="30" t="s">
        <v>20</v>
      </c>
      <c r="N3" s="31">
        <v>460000</v>
      </c>
    </row>
    <row r="4" spans="2:19" ht="18" customHeight="1" x14ac:dyDescent="0.25">
      <c r="B4" s="65" t="s">
        <v>28</v>
      </c>
      <c r="C4" s="66"/>
      <c r="D4" s="67" t="s">
        <v>33</v>
      </c>
      <c r="E4" s="68"/>
      <c r="F4" s="68"/>
      <c r="G4" s="68"/>
      <c r="H4" s="68"/>
      <c r="I4" s="68"/>
      <c r="J4" s="68"/>
      <c r="K4" s="69"/>
      <c r="L4" s="36"/>
      <c r="M4" s="30" t="s">
        <v>17</v>
      </c>
      <c r="N4" s="31">
        <v>480000</v>
      </c>
    </row>
    <row r="5" spans="2:19" ht="18" customHeight="1" x14ac:dyDescent="0.25">
      <c r="B5" s="65" t="s">
        <v>29</v>
      </c>
      <c r="C5" s="65"/>
      <c r="D5" s="66"/>
      <c r="E5" s="73" t="s">
        <v>36</v>
      </c>
      <c r="F5" s="74"/>
      <c r="G5" s="37" t="s">
        <v>45</v>
      </c>
      <c r="H5" s="63" t="s">
        <v>15</v>
      </c>
      <c r="I5" s="64"/>
      <c r="J5" s="70"/>
      <c r="K5" s="71"/>
      <c r="L5" s="72"/>
      <c r="M5" s="30" t="s">
        <v>24</v>
      </c>
      <c r="N5" s="31">
        <v>500000</v>
      </c>
    </row>
    <row r="6" spans="2:19" ht="18" customHeight="1" x14ac:dyDescent="0.25">
      <c r="B6" s="65" t="s">
        <v>27</v>
      </c>
      <c r="C6" s="66"/>
      <c r="D6" s="70" t="s">
        <v>35</v>
      </c>
      <c r="E6" s="71"/>
      <c r="F6" s="72"/>
      <c r="G6" s="37" t="s">
        <v>46</v>
      </c>
      <c r="H6" s="63" t="s">
        <v>15</v>
      </c>
      <c r="I6" s="64"/>
      <c r="J6" s="70"/>
      <c r="K6" s="71"/>
      <c r="L6" s="72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50" t="s">
        <v>0</v>
      </c>
      <c r="C9" s="41" t="s">
        <v>1</v>
      </c>
      <c r="D9" s="42"/>
      <c r="E9" s="43"/>
      <c r="F9" s="50" t="s">
        <v>2</v>
      </c>
      <c r="G9" s="50" t="s">
        <v>3</v>
      </c>
      <c r="H9" s="4" t="s">
        <v>4</v>
      </c>
      <c r="I9" s="41" t="s">
        <v>13</v>
      </c>
      <c r="J9" s="43"/>
      <c r="K9" s="3" t="s">
        <v>8</v>
      </c>
      <c r="L9" s="39" t="s">
        <v>6</v>
      </c>
      <c r="M9" s="40"/>
      <c r="N9" s="5" t="s">
        <v>7</v>
      </c>
      <c r="S9" s="6"/>
    </row>
    <row r="10" spans="2:19" ht="15" customHeight="1" thickBot="1" x14ac:dyDescent="0.3">
      <c r="B10" s="51"/>
      <c r="C10" s="44"/>
      <c r="D10" s="45"/>
      <c r="E10" s="46"/>
      <c r="F10" s="51"/>
      <c r="G10" s="51"/>
      <c r="H10" s="7" t="s">
        <v>10</v>
      </c>
      <c r="I10" s="53" t="s">
        <v>14</v>
      </c>
      <c r="J10" s="54"/>
      <c r="K10" s="8" t="s">
        <v>9</v>
      </c>
      <c r="L10" s="55" t="s">
        <v>26</v>
      </c>
      <c r="M10" s="56"/>
      <c r="N10" s="9" t="s">
        <v>5</v>
      </c>
      <c r="S10" s="10"/>
    </row>
    <row r="11" spans="2:19" ht="112.15" customHeight="1" thickBot="1" x14ac:dyDescent="0.3">
      <c r="B11" s="11">
        <v>1</v>
      </c>
      <c r="C11" s="47" t="s">
        <v>34</v>
      </c>
      <c r="D11" s="48"/>
      <c r="E11" s="49"/>
      <c r="F11" s="12">
        <v>2007</v>
      </c>
      <c r="G11" s="12"/>
      <c r="H11" s="12" t="s">
        <v>17</v>
      </c>
      <c r="I11" s="47" t="s">
        <v>37</v>
      </c>
      <c r="J11" s="49"/>
      <c r="K11" s="16">
        <f t="shared" ref="K11" si="0">IF(C11="","",IF(H11="T7",N$5,IF(H11="T6",N$3,IF(H11="T5",N$4,IF(H11="T4",N$5,IF(H11="T3",N$6,IF(H11="T2",N$7,"")))))))</f>
        <v>480000</v>
      </c>
      <c r="L11" s="57" t="str">
        <f t="shared" ref="L11" si="1">IF(F11="","",IF(K$2-F11&gt;=65,-40000,IF(OR(K$2-F11&gt;=60,K$2-F11&lt;15),-30000,"")))</f>
        <v/>
      </c>
      <c r="M11" s="58"/>
      <c r="N11" s="17">
        <f t="shared" ref="N11" si="2">IF(OR(C11="",K11=""),"",40000)</f>
        <v>40000</v>
      </c>
    </row>
    <row r="12" spans="2:19" ht="112.15" customHeight="1" thickBot="1" x14ac:dyDescent="0.3">
      <c r="B12" s="11">
        <v>2</v>
      </c>
      <c r="C12" s="47" t="s">
        <v>35</v>
      </c>
      <c r="D12" s="48"/>
      <c r="E12" s="49"/>
      <c r="F12" s="12">
        <v>2006</v>
      </c>
      <c r="G12" s="12"/>
      <c r="H12" s="12" t="s">
        <v>20</v>
      </c>
      <c r="I12" s="47" t="s">
        <v>37</v>
      </c>
      <c r="J12" s="49"/>
      <c r="K12" s="16">
        <f t="shared" ref="K12:K20" si="3">IF(C12="","",IF(H12="T7",N$5,IF(H12="T6",N$3,IF(H12="T5",N$4,IF(H12="T4",N$5,IF(H12="T3",N$6,IF(H12="T2",N$7,"")))))))</f>
        <v>460000</v>
      </c>
      <c r="L12" s="57" t="str">
        <f t="shared" ref="L12:L20" si="4">IF(F12="","",IF(K$2-F12&gt;=65,-40000,IF(OR(K$2-F12&gt;=60,K$2-F12&lt;15),-30000,"")))</f>
        <v/>
      </c>
      <c r="M12" s="58"/>
      <c r="N12" s="17">
        <f t="shared" ref="N12:N20" si="5">IF(OR(C12="",K12=""),"",40000)</f>
        <v>40000</v>
      </c>
    </row>
    <row r="13" spans="2:19" ht="112.15" customHeight="1" thickBot="1" x14ac:dyDescent="0.3">
      <c r="B13" s="11">
        <v>3</v>
      </c>
      <c r="C13" s="47" t="s">
        <v>38</v>
      </c>
      <c r="D13" s="48"/>
      <c r="E13" s="49"/>
      <c r="F13" s="12">
        <v>2013</v>
      </c>
      <c r="G13" s="12"/>
      <c r="H13" s="12" t="s">
        <v>11</v>
      </c>
      <c r="I13" s="47" t="s">
        <v>37</v>
      </c>
      <c r="J13" s="49"/>
      <c r="K13" s="16">
        <f t="shared" si="3"/>
        <v>520000</v>
      </c>
      <c r="L13" s="57">
        <f t="shared" si="4"/>
        <v>-30000</v>
      </c>
      <c r="M13" s="58"/>
      <c r="N13" s="17">
        <f t="shared" si="5"/>
        <v>40000</v>
      </c>
    </row>
    <row r="14" spans="2:19" ht="112.15" customHeight="1" thickBot="1" x14ac:dyDescent="0.3">
      <c r="B14" s="11">
        <v>4</v>
      </c>
      <c r="C14" s="47" t="s">
        <v>39</v>
      </c>
      <c r="D14" s="48"/>
      <c r="E14" s="49"/>
      <c r="F14" s="12">
        <v>2012</v>
      </c>
      <c r="G14" s="12"/>
      <c r="H14" s="12" t="s">
        <v>12</v>
      </c>
      <c r="I14" s="47" t="s">
        <v>37</v>
      </c>
      <c r="J14" s="49"/>
      <c r="K14" s="16">
        <f t="shared" si="3"/>
        <v>540000</v>
      </c>
      <c r="L14" s="57">
        <f t="shared" si="4"/>
        <v>-30000</v>
      </c>
      <c r="M14" s="58"/>
      <c r="N14" s="17">
        <f t="shared" si="5"/>
        <v>40000</v>
      </c>
    </row>
    <row r="15" spans="2:19" ht="112.15" customHeight="1" thickBot="1" x14ac:dyDescent="0.3">
      <c r="B15" s="11">
        <v>5</v>
      </c>
      <c r="C15" s="47" t="s">
        <v>40</v>
      </c>
      <c r="D15" s="48"/>
      <c r="E15" s="49"/>
      <c r="F15" s="12">
        <v>2013</v>
      </c>
      <c r="G15" s="12"/>
      <c r="H15" s="12" t="s">
        <v>12</v>
      </c>
      <c r="I15" s="47" t="s">
        <v>37</v>
      </c>
      <c r="J15" s="49"/>
      <c r="K15" s="16">
        <f t="shared" si="3"/>
        <v>540000</v>
      </c>
      <c r="L15" s="57">
        <f t="shared" si="4"/>
        <v>-30000</v>
      </c>
      <c r="M15" s="58"/>
      <c r="N15" s="17">
        <f t="shared" si="5"/>
        <v>40000</v>
      </c>
    </row>
    <row r="16" spans="2:19" ht="112.15" customHeight="1" thickBot="1" x14ac:dyDescent="0.3">
      <c r="B16" s="11">
        <v>6</v>
      </c>
      <c r="C16" s="47" t="s">
        <v>41</v>
      </c>
      <c r="D16" s="48"/>
      <c r="E16" s="49"/>
      <c r="F16" s="12">
        <v>2007</v>
      </c>
      <c r="G16" s="12"/>
      <c r="H16" s="12" t="s">
        <v>20</v>
      </c>
      <c r="I16" s="47" t="s">
        <v>37</v>
      </c>
      <c r="J16" s="49"/>
      <c r="K16" s="16">
        <f t="shared" si="3"/>
        <v>460000</v>
      </c>
      <c r="L16" s="57" t="str">
        <f t="shared" si="4"/>
        <v/>
      </c>
      <c r="M16" s="58"/>
      <c r="N16" s="17">
        <f t="shared" si="5"/>
        <v>40000</v>
      </c>
    </row>
    <row r="17" spans="2:14" ht="112.15" customHeight="1" thickBot="1" x14ac:dyDescent="0.3">
      <c r="B17" s="11">
        <v>7</v>
      </c>
      <c r="C17" s="47" t="s">
        <v>42</v>
      </c>
      <c r="D17" s="48"/>
      <c r="E17" s="49"/>
      <c r="F17" s="12">
        <v>2011</v>
      </c>
      <c r="G17" s="12"/>
      <c r="H17" s="12" t="s">
        <v>25</v>
      </c>
      <c r="I17" s="47" t="s">
        <v>44</v>
      </c>
      <c r="J17" s="49"/>
      <c r="K17" s="16">
        <f t="shared" si="3"/>
        <v>500000</v>
      </c>
      <c r="L17" s="57">
        <f t="shared" si="4"/>
        <v>-30000</v>
      </c>
      <c r="M17" s="58"/>
      <c r="N17" s="17">
        <f t="shared" si="5"/>
        <v>40000</v>
      </c>
    </row>
    <row r="18" spans="2:14" ht="112.15" customHeight="1" thickBot="1" x14ac:dyDescent="0.3">
      <c r="B18" s="11">
        <v>8</v>
      </c>
      <c r="C18" s="47" t="s">
        <v>43</v>
      </c>
      <c r="D18" s="48"/>
      <c r="E18" s="49"/>
      <c r="F18" s="12">
        <v>2012</v>
      </c>
      <c r="G18" s="12"/>
      <c r="H18" s="12" t="s">
        <v>25</v>
      </c>
      <c r="I18" s="47" t="s">
        <v>44</v>
      </c>
      <c r="J18" s="49"/>
      <c r="K18" s="16">
        <f t="shared" si="3"/>
        <v>500000</v>
      </c>
      <c r="L18" s="57">
        <f t="shared" si="4"/>
        <v>-30000</v>
      </c>
      <c r="M18" s="58"/>
      <c r="N18" s="17">
        <f t="shared" si="5"/>
        <v>40000</v>
      </c>
    </row>
    <row r="19" spans="2:14" ht="112.15" customHeight="1" thickBot="1" x14ac:dyDescent="0.3">
      <c r="B19" s="11">
        <v>9</v>
      </c>
      <c r="C19" s="47"/>
      <c r="D19" s="48"/>
      <c r="E19" s="49"/>
      <c r="F19" s="12"/>
      <c r="G19" s="12"/>
      <c r="H19" s="12"/>
      <c r="I19" s="47"/>
      <c r="J19" s="49"/>
      <c r="K19" s="16" t="str">
        <f t="shared" si="3"/>
        <v/>
      </c>
      <c r="L19" s="57" t="str">
        <f t="shared" si="4"/>
        <v/>
      </c>
      <c r="M19" s="58"/>
      <c r="N19" s="17" t="str">
        <f t="shared" si="5"/>
        <v/>
      </c>
    </row>
    <row r="20" spans="2:14" ht="112.15" customHeight="1" thickBot="1" x14ac:dyDescent="0.3">
      <c r="B20" s="13">
        <v>10</v>
      </c>
      <c r="C20" s="59"/>
      <c r="D20" s="60"/>
      <c r="E20" s="61"/>
      <c r="F20" s="14"/>
      <c r="G20" s="14"/>
      <c r="H20" s="14"/>
      <c r="I20" s="47"/>
      <c r="J20" s="49"/>
      <c r="K20" s="18" t="str">
        <f t="shared" si="3"/>
        <v/>
      </c>
      <c r="L20" s="57" t="str">
        <f t="shared" si="4"/>
        <v/>
      </c>
      <c r="M20" s="58"/>
      <c r="N20" s="17" t="str">
        <f t="shared" si="5"/>
        <v/>
      </c>
    </row>
    <row r="21" spans="2:14" x14ac:dyDescent="0.25">
      <c r="B21" s="22"/>
      <c r="C21" s="22"/>
      <c r="D21" s="22"/>
      <c r="E21" s="23"/>
      <c r="G21" s="20" t="s">
        <v>16</v>
      </c>
      <c r="H21" s="52">
        <f>SUM(K21:N21)</f>
        <v>4170000</v>
      </c>
      <c r="I21" s="52"/>
      <c r="J21" s="52"/>
      <c r="K21" s="15">
        <f>SUM(K11:K20)</f>
        <v>4000000</v>
      </c>
      <c r="L21" s="75">
        <f t="shared" ref="L21:N21" si="6">SUM(L11:L20)</f>
        <v>-150000</v>
      </c>
      <c r="M21" s="75">
        <f t="shared" si="6"/>
        <v>0</v>
      </c>
      <c r="N21" s="15">
        <f t="shared" si="6"/>
        <v>320000</v>
      </c>
    </row>
    <row r="22" spans="2:14" x14ac:dyDescent="0.25">
      <c r="B22" s="22"/>
      <c r="C22" s="22"/>
      <c r="D22" s="22"/>
      <c r="E22" s="23"/>
      <c r="F22" s="22"/>
      <c r="G22" s="38" t="s">
        <v>30</v>
      </c>
      <c r="H22" s="62"/>
      <c r="I22" s="62"/>
      <c r="J22" s="62"/>
    </row>
    <row r="23" spans="2:14" x14ac:dyDescent="0.25">
      <c r="B23" s="22"/>
      <c r="C23" s="22"/>
      <c r="D23" s="22"/>
      <c r="E23" s="23"/>
      <c r="F23" s="22"/>
      <c r="G23" s="38" t="s">
        <v>31</v>
      </c>
      <c r="H23" s="62"/>
      <c r="I23" s="62"/>
      <c r="J23" s="62"/>
    </row>
  </sheetData>
  <sheetProtection algorithmName="SHA-512" hashValue="Yk2AnzpbWbBgr4WzMAGeooU/QrpkUpoRbQDg2YBouDpRjRBO7oX8Y300RCM+6It1U9erWVF8jrr+G7+YUa8L+Q==" saltValue="gTfKr8sScOIGDnGAokGdtg==" spinCount="100000" sheet="1" scenarios="1"/>
  <mergeCells count="54"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  <mergeCell ref="C20:E20"/>
    <mergeCell ref="C19:E19"/>
    <mergeCell ref="C15:E15"/>
    <mergeCell ref="C16:E16"/>
    <mergeCell ref="C17:E17"/>
    <mergeCell ref="C18:E18"/>
    <mergeCell ref="I20:J20"/>
    <mergeCell ref="L19:M19"/>
    <mergeCell ref="L20:M20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Pc</cp:lastModifiedBy>
  <dcterms:created xsi:type="dcterms:W3CDTF">2024-02-19T01:35:45Z</dcterms:created>
  <dcterms:modified xsi:type="dcterms:W3CDTF">2024-03-21T07:46:12Z</dcterms:modified>
</cp:coreProperties>
</file>