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lc\Documents\PingTour2024\Đăng Ký\53 GD Cầu Giấy\"/>
    </mc:Choice>
  </mc:AlternateContent>
  <xr:revisionPtr revIDLastSave="0" documentId="13_ncr:1_{3390E7FD-0185-48FC-B42B-EA13709AE5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L20" i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/>
  <c r="N11" i="1" s="1"/>
  <c r="L11" i="1"/>
  <c r="L21" i="1" l="1"/>
  <c r="N21" i="1"/>
  <c r="K21" i="1"/>
  <c r="H21" i="1" l="1"/>
</calcChain>
</file>

<file path=xl/sharedStrings.xml><?xml version="1.0" encoding="utf-8"?>
<sst xmlns="http://schemas.openxmlformats.org/spreadsheetml/2006/main" count="70" uniqueCount="52">
  <si>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</si>
  <si>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</si>
  <si>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</si>
  <si>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</si>
  <si>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</si>
  <si>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</si>
  <si>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</si>
  <si>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</si>
  <si>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</si>
  <si>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</si>
  <si>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</si>
  <si>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</si>
  <si>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</si>
  <si>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</si>
  <si>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</si>
  <si>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</si>
  <si>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</si>
  <si>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</si>
  <si>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</si>
  <si>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</si>
  <si>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</si>
  <si>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</si>
  <si>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</si>
  <si>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</si>
  <si>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</si>
  <si>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</si>
  <si>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</si>
  <si>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</si>
  <si>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</si>
  <si>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</si>
  <si>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</si>
  <si>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b</t>
  </si>
  <si>
    <t>Tsố:</t>
  </si>
  <si>
    <t>485 Đ. Nguyễn Khang, Quan Hoa, Cầu Giấy, Hà Nội</t>
  </si>
  <si>
    <t>Nguyễn Mạnh Hà</t>
  </si>
  <si>
    <t>Nguyễn Sỹ Lê Thanh</t>
  </si>
  <si>
    <t>Bùi Thanh Toàn</t>
  </si>
  <si>
    <t>Đào Ngọc Thanh</t>
  </si>
  <si>
    <t>Nguyễn Tiến Tùng</t>
  </si>
  <si>
    <t>Đinh Thị Phương Thu</t>
  </si>
  <si>
    <t>Hồ Mình Quốc (Đội_Trưởng)</t>
  </si>
  <si>
    <t>Hồ Minh Quốc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</si>
  <si>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0904368688</t>
    </r>
  </si>
  <si>
    <t>Phạm Kim Tuấn</t>
  </si>
  <si>
    <t>Bùi Mạnh Hà</t>
  </si>
  <si>
    <t>CLB Giáo Dục Cầu Giấy</t>
  </si>
  <si>
    <t>Vđv mới</t>
  </si>
  <si>
    <t>Nguyễn Tiến Hoàn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</si>
  <si>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090 3293054</t>
    </r>
  </si>
  <si>
    <t>Phạm Kim Tuấn (Đội_phó)</t>
  </si>
  <si>
    <r>
      <rPr>
        <sz val="11"/>
        <color rgb="FFC0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</si>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</sst>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3"/>
      <color rgb="FF0000CC"/>
      <name val="Times New Roman"/>
      <family val="1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0" borderId="0" xfId="0" applyNumberFormat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146493</xdr:colOff>
      <xdr:row>17</xdr:row>
      <xdr:rowOff>1398497</xdr:rowOff>
    </xdr:from>
    <xdr:to>
      <xdr:col>6</xdr:col>
      <xdr:colOff>1283381</xdr:colOff>
      <xdr:row>19</xdr:row>
      <xdr:rowOff>2340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02822" y="13402238"/>
          <a:ext cx="1136888" cy="1454620"/>
        </a:xfrm>
        <a:prstGeom prst="rect">
          <a:avLst/>
        </a:prstGeom>
      </xdr:spPr>
    </xdr:pic>
    <xdr:clientData/>
  </xdr:twoCellAnchor>
  <xdr:twoCellAnchor editAs="oneCell">
    <xdr:from>
      <xdr:col>6</xdr:col>
      <xdr:colOff>62757</xdr:colOff>
      <xdr:row>16</xdr:row>
      <xdr:rowOff>1407187</xdr:rowOff>
    </xdr:from>
    <xdr:to>
      <xdr:col>6</xdr:col>
      <xdr:colOff>1362635</xdr:colOff>
      <xdr:row>18</xdr:row>
      <xdr:rowOff>46199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9086" y="11985540"/>
          <a:ext cx="1299878" cy="1489788"/>
        </a:xfrm>
        <a:prstGeom prst="rect">
          <a:avLst/>
        </a:prstGeom>
      </xdr:spPr>
    </xdr:pic>
    <xdr:clientData/>
  </xdr:twoCellAnchor>
  <xdr:twoCellAnchor editAs="oneCell">
    <xdr:from>
      <xdr:col>6</xdr:col>
      <xdr:colOff>53785</xdr:colOff>
      <xdr:row>14</xdr:row>
      <xdr:rowOff>42585</xdr:rowOff>
    </xdr:from>
    <xdr:to>
      <xdr:col>6</xdr:col>
      <xdr:colOff>1389529</xdr:colOff>
      <xdr:row>14</xdr:row>
      <xdr:rowOff>1385698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0114" y="7770161"/>
          <a:ext cx="1335744" cy="1343113"/>
        </a:xfrm>
        <a:prstGeom prst="rect">
          <a:avLst/>
        </a:prstGeom>
      </xdr:spPr>
    </xdr:pic>
    <xdr:clientData/>
  </xdr:twoCellAnchor>
  <xdr:twoCellAnchor editAs="oneCell">
    <xdr:from>
      <xdr:col>6</xdr:col>
      <xdr:colOff>71716</xdr:colOff>
      <xdr:row>10</xdr:row>
      <xdr:rowOff>1420902</xdr:rowOff>
    </xdr:from>
    <xdr:to>
      <xdr:col>6</xdr:col>
      <xdr:colOff>1348625</xdr:colOff>
      <xdr:row>11</xdr:row>
      <xdr:rowOff>1425387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28045" y="3446926"/>
          <a:ext cx="1276909" cy="1429873"/>
        </a:xfrm>
        <a:prstGeom prst="rect">
          <a:avLst/>
        </a:prstGeom>
      </xdr:spPr>
    </xdr:pic>
    <xdr:clientData/>
  </xdr:twoCellAnchor>
  <xdr:twoCellAnchor editAs="oneCell">
    <xdr:from>
      <xdr:col>6</xdr:col>
      <xdr:colOff>109818</xdr:colOff>
      <xdr:row>15</xdr:row>
      <xdr:rowOff>24653</xdr:rowOff>
    </xdr:from>
    <xdr:to>
      <xdr:col>6</xdr:col>
      <xdr:colOff>1286448</xdr:colOff>
      <xdr:row>15</xdr:row>
      <xdr:rowOff>1359793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66147" y="9177618"/>
          <a:ext cx="1176630" cy="1335140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123265</xdr:colOff>
      <xdr:row>10</xdr:row>
      <xdr:rowOff>26893</xdr:rowOff>
    </xdr:from>
    <xdr:to>
      <xdr:col>6</xdr:col>
      <xdr:colOff>1263316</xdr:colOff>
      <xdr:row>10</xdr:row>
      <xdr:rowOff>1374226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9594" y="2052917"/>
          <a:ext cx="1140051" cy="1347333"/>
        </a:xfrm>
        <a:prstGeom prst="rect">
          <a:avLst/>
        </a:prstGeom>
      </xdr:spPr>
    </xdr:pic>
    <xdr:clientData/>
  </xdr:twoCellAnchor>
  <xdr:twoCellAnchor editAs="oneCell">
    <xdr:from>
      <xdr:col>6</xdr:col>
      <xdr:colOff>129990</xdr:colOff>
      <xdr:row>12</xdr:row>
      <xdr:rowOff>53791</xdr:rowOff>
    </xdr:from>
    <xdr:to>
      <xdr:col>6</xdr:col>
      <xdr:colOff>1288330</xdr:colOff>
      <xdr:row>12</xdr:row>
      <xdr:rowOff>1413317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86319" y="4930591"/>
          <a:ext cx="1158340" cy="1359526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13</xdr:row>
      <xdr:rowOff>8968</xdr:rowOff>
    </xdr:from>
    <xdr:to>
      <xdr:col>6</xdr:col>
      <xdr:colOff>1297027</xdr:colOff>
      <xdr:row>13</xdr:row>
      <xdr:rowOff>1386783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70629" y="6311156"/>
          <a:ext cx="1182727" cy="1377815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100853</xdr:colOff>
      <xdr:row>19</xdr:row>
      <xdr:rowOff>31374</xdr:rowOff>
    </xdr:from>
    <xdr:to>
      <xdr:col>6</xdr:col>
      <xdr:colOff>1326776</xdr:colOff>
      <xdr:row>19</xdr:row>
      <xdr:rowOff>1354321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57182" y="14885892"/>
          <a:ext cx="1225923" cy="1322947"/>
        </a:xfrm>
        <a:prstGeom prst="rect">
          <a:avLst/>
        </a:prstGeom>
      </xdr:spPr>
    </xdr:pic>
    <xdr:clientData/>
  </xdr:twoCellAnchor>
  <xdr:twoCellAnchor editAs="oneCell">
    <xdr:from>
      <xdr:col>6</xdr:col>
      <xdr:colOff>35857</xdr:colOff>
      <xdr:row>15</xdr:row>
      <xdr:rowOff>1423144</xdr:rowOff>
    </xdr:from>
    <xdr:to>
      <xdr:col>6</xdr:col>
      <xdr:colOff>1369401</xdr:colOff>
      <xdr:row>16</xdr:row>
      <xdr:rowOff>1416421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92186" y="10576109"/>
          <a:ext cx="1333544" cy="1418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ủ đề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3"/>
  <sheetViews>
    <sheetView tabSelected="1" topLeftCell="A18" zoomScale="85" zoomScaleNormal="85" workbookViewId="0">
      <selection activeCell="K19" sqref="K19"/>
    </sheetView>
  </sheetViews>
  <sheetFormatPr defaultColWidth="8.77734375" defaultRowHeight="14.4" x14ac:dyDescent="0.3"/>
  <cols>
    <col min="1" max="1" width="0.44140625" style="1" customWidth="1"/>
    <col min="2" max="2" width="5.6640625" style="1" customWidth="1"/>
    <col min="3" max="3" width="3.6640625" style="1" customWidth="1"/>
    <col min="4" max="4" width="3" style="1" customWidth="1"/>
    <col min="5" max="5" width="15.4414062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44140625" style="1" customWidth="1"/>
    <col min="11" max="11" width="13.33203125" style="1" customWidth="1"/>
    <col min="12" max="12" width="3.77734375" style="1" customWidth="1"/>
    <col min="13" max="13" width="6.6640625" style="1" customWidth="1"/>
    <col min="14" max="14" width="9.77734375" style="1" customWidth="1"/>
    <col min="15" max="16384" width="8.77734375" style="1"/>
  </cols>
  <sheetData>
    <row r="1" spans="2:19" ht="10.199999999999999" customHeight="1" x14ac:dyDescent="0.3"/>
    <row r="2" spans="2:19" ht="22.2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69" t="s">
        <v>19</v>
      </c>
      <c r="C3" s="69"/>
      <c r="D3" s="69"/>
      <c r="E3" s="70"/>
      <c r="F3" s="71" t="s">
        <v>45</v>
      </c>
      <c r="G3" s="72"/>
      <c r="H3" s="72"/>
      <c r="I3" s="72"/>
      <c r="J3" s="73"/>
      <c r="K3" s="18"/>
      <c r="L3" s="20"/>
      <c r="M3" s="29" t="s">
        <v>20</v>
      </c>
      <c r="N3" s="30">
        <v>460000</v>
      </c>
    </row>
    <row r="4" spans="2:19" ht="18" customHeight="1" x14ac:dyDescent="0.3">
      <c r="B4" s="69" t="s">
        <v>29</v>
      </c>
      <c r="C4" s="70"/>
      <c r="D4" s="71" t="s">
        <v>33</v>
      </c>
      <c r="E4" s="72"/>
      <c r="F4" s="72"/>
      <c r="G4" s="72"/>
      <c r="H4" s="72"/>
      <c r="I4" s="72"/>
      <c r="J4" s="72"/>
      <c r="K4" s="73"/>
      <c r="L4" s="35"/>
      <c r="M4" s="29" t="s">
        <v>17</v>
      </c>
      <c r="N4" s="30">
        <v>480000</v>
      </c>
    </row>
    <row r="5" spans="2:19" ht="18" customHeight="1" x14ac:dyDescent="0.3">
      <c r="B5" s="69" t="s">
        <v>30</v>
      </c>
      <c r="C5" s="69"/>
      <c r="D5" s="70"/>
      <c r="E5" s="77" t="s">
        <v>41</v>
      </c>
      <c r="F5" s="78"/>
      <c r="G5" s="36" t="s">
        <v>42</v>
      </c>
      <c r="H5" s="67" t="s">
        <v>15</v>
      </c>
      <c r="I5" s="68"/>
      <c r="J5" s="74"/>
      <c r="K5" s="75"/>
      <c r="L5" s="76"/>
      <c r="M5" s="29" t="s">
        <v>24</v>
      </c>
      <c r="N5" s="30">
        <v>500000</v>
      </c>
    </row>
    <row r="6" spans="2:19" ht="18" customHeight="1" x14ac:dyDescent="0.3">
      <c r="B6" s="69" t="s">
        <v>28</v>
      </c>
      <c r="C6" s="70"/>
      <c r="D6" s="74" t="s">
        <v>43</v>
      </c>
      <c r="E6" s="75"/>
      <c r="F6" s="76"/>
      <c r="G6" s="36" t="s">
        <v>48</v>
      </c>
      <c r="H6" s="67" t="s">
        <v>15</v>
      </c>
      <c r="I6" s="68"/>
      <c r="J6" s="74" t="s">
        <v>31</v>
      </c>
      <c r="K6" s="75"/>
      <c r="L6" s="76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2" customHeight="1" thickBot="1" x14ac:dyDescent="0.35"/>
    <row r="9" spans="2:19" ht="16.95" customHeight="1" x14ac:dyDescent="0.3">
      <c r="B9" s="55" t="s">
        <v>0</v>
      </c>
      <c r="C9" s="42" t="s">
        <v>1</v>
      </c>
      <c r="D9" s="43"/>
      <c r="E9" s="44"/>
      <c r="F9" s="55" t="s">
        <v>2</v>
      </c>
      <c r="G9" s="55" t="s">
        <v>3</v>
      </c>
      <c r="H9" s="4" t="s">
        <v>4</v>
      </c>
      <c r="I9" s="42" t="s">
        <v>13</v>
      </c>
      <c r="J9" s="44"/>
      <c r="K9" s="3" t="s">
        <v>8</v>
      </c>
      <c r="L9" s="40" t="s">
        <v>6</v>
      </c>
      <c r="M9" s="41"/>
      <c r="N9" s="5" t="s">
        <v>7</v>
      </c>
      <c r="S9" s="6"/>
    </row>
    <row r="10" spans="2:19" ht="15" customHeight="1" thickBot="1" x14ac:dyDescent="0.35">
      <c r="B10" s="56"/>
      <c r="C10" s="45"/>
      <c r="D10" s="46"/>
      <c r="E10" s="47"/>
      <c r="F10" s="56"/>
      <c r="G10" s="56"/>
      <c r="H10" s="7" t="s">
        <v>10</v>
      </c>
      <c r="I10" s="58" t="s">
        <v>14</v>
      </c>
      <c r="J10" s="59"/>
      <c r="K10" s="8" t="s">
        <v>9</v>
      </c>
      <c r="L10" s="51" t="s">
        <v>27</v>
      </c>
      <c r="M10" s="52"/>
      <c r="N10" s="9" t="s">
        <v>5</v>
      </c>
      <c r="S10" s="10"/>
    </row>
    <row r="11" spans="2:19" ht="112.2" customHeight="1" thickBot="1" x14ac:dyDescent="0.35">
      <c r="B11" s="11">
        <v>1</v>
      </c>
      <c r="C11" s="48" t="s">
        <v>40</v>
      </c>
      <c r="D11" s="49"/>
      <c r="E11" s="50"/>
      <c r="F11" s="12">
        <v>1973</v>
      </c>
      <c r="G11" s="12"/>
      <c r="H11" s="12" t="s">
        <v>11</v>
      </c>
      <c r="I11" s="48" t="s">
        <v>25</v>
      </c>
      <c r="J11" s="50"/>
      <c r="K11" s="15">
        <f t="shared" ref="K11" si="0">IF(C11="","",IF(H11="T7",N$5,IF(H11="T6",N$3,IF(H11="T5",N$4,IF(H11="T4",N$5,IF(H11="T3",N$6,IF(H11="T2",N$7,"")))))))</f>
        <v>520000</v>
      </c>
      <c r="L11" s="53" t="str">
        <f t="shared" ref="L11" si="1">IF(F11="","",IF(K$2-F11&gt;=65,-40000,IF(OR(K$2-F11&gt;=60,K$2-F11&lt;15),-30000,"")))</f>
        <v/>
      </c>
      <c r="M11" s="54"/>
      <c r="N11" s="16">
        <f t="shared" ref="N11" si="2">IF(OR(C11="",K11=""),"",40000)</f>
        <v>40000</v>
      </c>
    </row>
    <row r="12" spans="2:19" ht="112.2" customHeight="1" thickBot="1" x14ac:dyDescent="0.35">
      <c r="B12" s="11">
        <v>2</v>
      </c>
      <c r="C12" s="48" t="s">
        <v>49</v>
      </c>
      <c r="D12" s="49"/>
      <c r="E12" s="50"/>
      <c r="F12" s="12">
        <v>1972</v>
      </c>
      <c r="G12" s="12"/>
      <c r="H12" s="12" t="s">
        <v>17</v>
      </c>
      <c r="I12" s="48" t="s">
        <v>25</v>
      </c>
      <c r="J12" s="50"/>
      <c r="K12" s="15">
        <f t="shared" ref="K12:K20" si="3">IF(C12="","",IF(H12="T7",N$5,IF(H12="T6",N$3,IF(H12="T5",N$4,IF(H12="T4",N$5,IF(H12="T3",N$6,IF(H12="T2",N$7,"")))))))</f>
        <v>480000</v>
      </c>
      <c r="L12" s="53" t="str">
        <f t="shared" ref="L12:L20" si="4">IF(F12="","",IF(K$2-F12&gt;=65,-40000,IF(OR(K$2-F12&gt;=60,K$2-F12&lt;15),-30000,"")))</f>
        <v/>
      </c>
      <c r="M12" s="54"/>
      <c r="N12" s="16">
        <f t="shared" ref="N12:N20" si="5">IF(OR(C12="",K12=""),"",40000)</f>
        <v>40000</v>
      </c>
    </row>
    <row r="13" spans="2:19" ht="112.2" customHeight="1" thickBot="1" x14ac:dyDescent="0.35">
      <c r="B13" s="11">
        <v>3</v>
      </c>
      <c r="C13" s="48" t="s">
        <v>36</v>
      </c>
      <c r="D13" s="49"/>
      <c r="E13" s="50"/>
      <c r="F13" s="12">
        <v>1995</v>
      </c>
      <c r="G13" s="12"/>
      <c r="H13" s="12" t="s">
        <v>17</v>
      </c>
      <c r="I13" s="48" t="s">
        <v>25</v>
      </c>
      <c r="J13" s="50"/>
      <c r="K13" s="15">
        <f t="shared" si="3"/>
        <v>480000</v>
      </c>
      <c r="L13" s="53" t="str">
        <f t="shared" si="4"/>
        <v/>
      </c>
      <c r="M13" s="54"/>
      <c r="N13" s="16">
        <f t="shared" si="5"/>
        <v>40000</v>
      </c>
    </row>
    <row r="14" spans="2:19" ht="112.2" customHeight="1" thickBot="1" x14ac:dyDescent="0.35">
      <c r="B14" s="11">
        <v>4</v>
      </c>
      <c r="C14" s="48" t="s">
        <v>47</v>
      </c>
      <c r="D14" s="49"/>
      <c r="E14" s="50"/>
      <c r="F14" s="12">
        <v>1994</v>
      </c>
      <c r="G14" s="12"/>
      <c r="H14" s="12" t="s">
        <v>17</v>
      </c>
      <c r="I14" s="48" t="s">
        <v>25</v>
      </c>
      <c r="J14" s="50"/>
      <c r="K14" s="15">
        <f t="shared" si="3"/>
        <v>480000</v>
      </c>
      <c r="L14" s="53" t="str">
        <f t="shared" si="4"/>
        <v/>
      </c>
      <c r="M14" s="54"/>
      <c r="N14" s="16">
        <f t="shared" si="5"/>
        <v>40000</v>
      </c>
    </row>
    <row r="15" spans="2:19" ht="112.2" customHeight="1" thickBot="1" x14ac:dyDescent="0.35">
      <c r="B15" s="11">
        <v>5</v>
      </c>
      <c r="C15" s="48" t="s">
        <v>44</v>
      </c>
      <c r="D15" s="49"/>
      <c r="E15" s="50"/>
      <c r="F15" s="12">
        <v>1972</v>
      </c>
      <c r="G15" s="12"/>
      <c r="H15" s="12" t="s">
        <v>26</v>
      </c>
      <c r="I15" s="48" t="s">
        <v>25</v>
      </c>
      <c r="J15" s="50"/>
      <c r="K15" s="15">
        <f t="shared" si="3"/>
        <v>500000</v>
      </c>
      <c r="L15" s="53" t="str">
        <f t="shared" si="4"/>
        <v/>
      </c>
      <c r="M15" s="54"/>
      <c r="N15" s="16">
        <f t="shared" si="5"/>
        <v>40000</v>
      </c>
    </row>
    <row r="16" spans="2:19" ht="112.2" customHeight="1" thickBot="1" x14ac:dyDescent="0.35">
      <c r="B16" s="11">
        <v>6</v>
      </c>
      <c r="C16" s="48" t="s">
        <v>34</v>
      </c>
      <c r="D16" s="49"/>
      <c r="E16" s="50"/>
      <c r="F16" s="12">
        <v>1977</v>
      </c>
      <c r="G16" s="12"/>
      <c r="H16" s="12" t="s">
        <v>11</v>
      </c>
      <c r="I16" s="48" t="s">
        <v>25</v>
      </c>
      <c r="J16" s="50"/>
      <c r="K16" s="15">
        <f t="shared" si="3"/>
        <v>520000</v>
      </c>
      <c r="L16" s="53" t="str">
        <f t="shared" si="4"/>
        <v/>
      </c>
      <c r="M16" s="54"/>
      <c r="N16" s="16">
        <f t="shared" si="5"/>
        <v>40000</v>
      </c>
    </row>
    <row r="17" spans="2:14" ht="112.2" customHeight="1" thickBot="1" x14ac:dyDescent="0.35">
      <c r="B17" s="11">
        <v>7</v>
      </c>
      <c r="C17" s="48" t="s">
        <v>39</v>
      </c>
      <c r="D17" s="49"/>
      <c r="E17" s="50"/>
      <c r="F17" s="12">
        <v>1964</v>
      </c>
      <c r="G17" s="12"/>
      <c r="H17" s="12" t="s">
        <v>12</v>
      </c>
      <c r="I17" s="48" t="s">
        <v>25</v>
      </c>
      <c r="J17" s="50"/>
      <c r="K17" s="15">
        <f t="shared" si="3"/>
        <v>540000</v>
      </c>
      <c r="L17" s="53">
        <f t="shared" si="4"/>
        <v>-30000</v>
      </c>
      <c r="M17" s="54"/>
      <c r="N17" s="16">
        <f t="shared" si="5"/>
        <v>40000</v>
      </c>
    </row>
    <row r="18" spans="2:14" ht="112.2" customHeight="1" thickBot="1" x14ac:dyDescent="0.35">
      <c r="B18" s="11">
        <v>8</v>
      </c>
      <c r="C18" s="60" t="s">
        <v>37</v>
      </c>
      <c r="D18" s="65"/>
      <c r="E18" s="61"/>
      <c r="F18" s="38">
        <v>1963</v>
      </c>
      <c r="G18" s="38"/>
      <c r="H18" s="38" t="s">
        <v>26</v>
      </c>
      <c r="I18" s="60" t="s">
        <v>46</v>
      </c>
      <c r="J18" s="61"/>
      <c r="K18" s="15">
        <f t="shared" si="3"/>
        <v>500000</v>
      </c>
      <c r="L18" s="53">
        <f t="shared" si="4"/>
        <v>-30000</v>
      </c>
      <c r="M18" s="54"/>
      <c r="N18" s="16">
        <f t="shared" si="5"/>
        <v>40000</v>
      </c>
    </row>
    <row r="19" spans="2:14" ht="112.2" customHeight="1" thickBot="1" x14ac:dyDescent="0.35">
      <c r="B19" s="11">
        <v>9</v>
      </c>
      <c r="C19" s="60" t="s">
        <v>35</v>
      </c>
      <c r="D19" s="65"/>
      <c r="E19" s="61"/>
      <c r="F19" s="38">
        <v>1980</v>
      </c>
      <c r="G19" s="38"/>
      <c r="H19" s="38" t="s">
        <v>11</v>
      </c>
      <c r="I19" s="60" t="s">
        <v>46</v>
      </c>
      <c r="J19" s="61"/>
      <c r="K19" s="15">
        <f t="shared" si="3"/>
        <v>520000</v>
      </c>
      <c r="L19" s="53" t="str">
        <f t="shared" si="4"/>
        <v/>
      </c>
      <c r="M19" s="54"/>
      <c r="N19" s="16">
        <f t="shared" si="5"/>
        <v>40000</v>
      </c>
    </row>
    <row r="20" spans="2:14" ht="112.2" customHeight="1" thickBot="1" x14ac:dyDescent="0.35">
      <c r="B20" s="13">
        <v>10</v>
      </c>
      <c r="C20" s="62" t="s">
        <v>38</v>
      </c>
      <c r="D20" s="63"/>
      <c r="E20" s="64"/>
      <c r="F20" s="39">
        <v>1989</v>
      </c>
      <c r="G20" s="39"/>
      <c r="H20" s="39" t="s">
        <v>11</v>
      </c>
      <c r="I20" s="60" t="s">
        <v>46</v>
      </c>
      <c r="J20" s="61"/>
      <c r="K20" s="17">
        <f t="shared" si="3"/>
        <v>520000</v>
      </c>
      <c r="L20" s="53" t="str">
        <f t="shared" si="4"/>
        <v/>
      </c>
      <c r="M20" s="54"/>
      <c r="N20" s="16">
        <f t="shared" si="5"/>
        <v>40000</v>
      </c>
    </row>
    <row r="21" spans="2:14" x14ac:dyDescent="0.3">
      <c r="B21" s="21"/>
      <c r="C21" s="21"/>
      <c r="D21" s="21"/>
      <c r="E21" s="22"/>
      <c r="G21" s="19" t="s">
        <v>16</v>
      </c>
      <c r="H21" s="57">
        <f>SUM(K21:N21)</f>
        <v>5400000</v>
      </c>
      <c r="I21" s="57"/>
      <c r="J21" s="57"/>
      <c r="K21" s="14">
        <f>SUM(K11:K20)</f>
        <v>5060000</v>
      </c>
      <c r="L21" s="79">
        <f t="shared" ref="L21:N21" si="6">SUM(L11:L20)</f>
        <v>-60000</v>
      </c>
      <c r="M21" s="79">
        <f t="shared" si="6"/>
        <v>0</v>
      </c>
      <c r="N21" s="14">
        <f t="shared" si="6"/>
        <v>400000</v>
      </c>
    </row>
    <row r="22" spans="2:14" x14ac:dyDescent="0.3">
      <c r="B22" s="21"/>
      <c r="C22" s="21"/>
      <c r="D22" s="21"/>
      <c r="E22" s="22"/>
      <c r="F22" s="21"/>
      <c r="G22" s="37" t="s">
        <v>50</v>
      </c>
      <c r="H22" s="66" t="s">
        <v>51</v>
      </c>
      <c r="I22" s="66"/>
      <c r="J22" s="66"/>
    </row>
    <row r="23" spans="2:14" x14ac:dyDescent="0.3">
      <c r="B23" s="21"/>
      <c r="C23" s="21"/>
      <c r="D23" s="21"/>
      <c r="E23" s="22"/>
      <c r="F23" s="21"/>
      <c r="G23" s="37" t="s">
        <v>32</v>
      </c>
      <c r="H23" s="80" t="str">
        <f>IF(OR(H22="",H22="?",H22="???"),"",SUM(H21:J22))</f>
        <v/>
      </c>
      <c r="I23" s="80"/>
      <c r="J23" s="80"/>
    </row>
  </sheetData>
  <sheetProtection algorithmName="SHA-512" hashValue="PAwUFKcpvxXoM/CVH+WYiYv99GrT9cduoU96D+PdFRqQKTNoUuGfqxo0dLxQQKQG3sOrZvgueYhRpn+RMsIxBA==" saltValue="qp5GSPZT/mqkhGbyOxAefA==" spinCount="100000" sheet="1" scenarios="1" formatCells="0"/>
  <mergeCells count="54"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  <mergeCell ref="C20:E20"/>
    <mergeCell ref="C19:E19"/>
    <mergeCell ref="C15:E15"/>
    <mergeCell ref="C16:E16"/>
    <mergeCell ref="C17:E17"/>
    <mergeCell ref="C18:E18"/>
    <mergeCell ref="I20:J20"/>
    <mergeCell ref="L19:M19"/>
    <mergeCell ref="L20:M20"/>
    <mergeCell ref="L15:M15"/>
    <mergeCell ref="L16:M16"/>
    <mergeCell ref="L17:M17"/>
    <mergeCell ref="L18:M18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2024-03-28T19:50:08Z</dcterms:modified>
</cp:coreProperties>
</file>