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ng ban\Bong ban Thanh Luong\Pingtour 2025\"/>
    </mc:Choice>
  </mc:AlternateContent>
  <xr:revisionPtr revIDLastSave="0" documentId="13_ncr:1_{5C0C5252-EB6D-4912-B20C-0E7D73A1EB04}" xr6:coauthVersionLast="47" xr6:coauthVersionMax="47" xr10:uidLastSave="{00000000-0000-0000-0000-000000000000}"/>
  <bookViews>
    <workbookView xWindow="-60" yWindow="-60" windowWidth="28920" windowHeight="1572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N14" i="1" s="1"/>
  <c r="K15" i="1"/>
  <c r="N15" i="1" s="1"/>
  <c r="K16" i="1"/>
  <c r="N16" i="1" s="1"/>
  <c r="K17" i="1"/>
  <c r="K18" i="1"/>
  <c r="N18" i="1" s="1"/>
  <c r="K19" i="1"/>
  <c r="N19" i="1" s="1"/>
  <c r="K20" i="1"/>
  <c r="N20" i="1" s="1"/>
  <c r="L12" i="1"/>
  <c r="L13" i="1"/>
  <c r="L14" i="1"/>
  <c r="L15" i="1"/>
  <c r="L16" i="1"/>
  <c r="L17" i="1"/>
  <c r="L18" i="1"/>
  <c r="L19" i="1"/>
  <c r="L20" i="1"/>
  <c r="M22" i="1"/>
  <c r="N13" i="1"/>
  <c r="N17" i="1"/>
  <c r="H24" i="1"/>
  <c r="K22" i="1" l="1"/>
  <c r="L22" i="1"/>
  <c r="N12" i="1"/>
  <c r="N22" i="1" s="1"/>
  <c r="H22" i="1" l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<sst xmlns="http://schemas.openxmlformats.org/spreadsheetml/2006/main" count="83" uniqueCount="57">
  <si>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</si>
  <si>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</si>
  <si>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</si>
  <si>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</si>
  <si>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</si>
  <si>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</si>
  <si>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</si>
  <si>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</si>
  <si>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</si>
  <si>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</si>
  <si>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</si>
  <si>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</si>
  <si>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</si>
  <si>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</si>
  <si>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</si>
  <si>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</si>
  <si>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</si>
  <si>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</si>
  <si>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</si>
  <si>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</si>
  <si>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</si>
  <si>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</si>
  <si>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</si>
  <si>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</si>
  <si>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</si>
  <si>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</si>
  <si>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</si>
  <si>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</si>
  <si>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</si>
  <si>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</si>
  <si>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</si>
  <si>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</si>
  <si>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</si>
  <si>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</si>
  <si>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</si>
  <si>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</si>
  <si>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</si>
  <si>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?</t>
  </si>
  <si>
    <t>Cộng</t>
  </si>
  <si>
    <t>Giảm do tuổi</t>
  </si>
  <si>
    <t>File Ảnh Điểm</t>
  </si>
  <si>
    <t>Đảm bảo thực hiện vòng đấu</t>
  </si>
  <si>
    <t>CLAND</t>
  </si>
  <si>
    <t>Trưởng Tiểu học Phương Liên - Xã Đàn</t>
  </si>
  <si>
    <t>Lê Quang Hưng</t>
  </si>
  <si>
    <t>Đt0946880586</t>
  </si>
  <si>
    <t>Lê Hưng</t>
  </si>
  <si>
    <t>Lê Văn Minh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</si>
  <si>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0985555998</t>
    </r>
  </si>
  <si>
    <t>Le Van Minh</t>
  </si>
  <si>
    <t>Nguyễn Đức Khôi</t>
  </si>
  <si>
    <t>Nguyễn Vũ Ninh</t>
  </si>
  <si>
    <t>Nguyễn Hồng Hạnh</t>
  </si>
  <si>
    <t>Vũ Mạnh Đảm</t>
  </si>
  <si>
    <t>Nguyễn Quang Huy</t>
  </si>
  <si>
    <t>Tạ Hữu Sơn</t>
  </si>
  <si>
    <t>Y2024, C'Land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</si>
</sst>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2" fillId="0" borderId="7" xfId="0" applyFont="1" applyBorder="1" applyAlignment="1" applyProtection="1">
      <alignment horizontal="left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11</xdr:row>
      <xdr:rowOff>47625</xdr:rowOff>
    </xdr:from>
    <xdr:to>
      <xdr:col>6</xdr:col>
      <xdr:colOff>1183767</xdr:colOff>
      <xdr:row>11</xdr:row>
      <xdr:rowOff>1371600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97F1DB3-E0E1-403D-B603-2882419BD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4600" y="2295525"/>
          <a:ext cx="1078992" cy="1323975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12</xdr:row>
      <xdr:rowOff>76200</xdr:rowOff>
    </xdr:from>
    <xdr:to>
      <xdr:col>6</xdr:col>
      <xdr:colOff>1190624</xdr:colOff>
      <xdr:row>12</xdr:row>
      <xdr:rowOff>1324351</xdr:rowOff>
    </xdr:to>
    <xdr:pic>
      <xdr:nvPicPr>
        <xdr:cNvPr id="4" name="Picture 3" descr="Không có mô tả.">
          <a:extLst>
            <a:ext uri="{FF2B5EF4-FFF2-40B4-BE49-F238E27FC236}">
              <a16:creationId xmlns:a16="http://schemas.microsoft.com/office/drawing/2014/main" id="{FFA4A7A5-DC07-4A77-B4AA-C138874AC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05075" y="3743325"/>
          <a:ext cx="1095374" cy="124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76200</xdr:colOff>
      <xdr:row>14</xdr:row>
      <xdr:rowOff>57150</xdr:rowOff>
    </xdr:from>
    <xdr:to>
      <xdr:col>6</xdr:col>
      <xdr:colOff>1181100</xdr:colOff>
      <xdr:row>14</xdr:row>
      <xdr:rowOff>1351296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ECE6BF0-D783-4ABA-92CA-509AA764A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6025" y="6562725"/>
          <a:ext cx="1104900" cy="1294146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15</xdr:row>
      <xdr:rowOff>66675</xdr:rowOff>
    </xdr:from>
    <xdr:to>
      <xdr:col>6</xdr:col>
      <xdr:colOff>1209675</xdr:colOff>
      <xdr:row>15</xdr:row>
      <xdr:rowOff>1404936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4B2828A-0C62-4B30-AEDB-044430BC7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33650" y="7991475"/>
          <a:ext cx="1085850" cy="1338261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16</xdr:row>
      <xdr:rowOff>85725</xdr:rowOff>
    </xdr:from>
    <xdr:to>
      <xdr:col>6</xdr:col>
      <xdr:colOff>1133475</xdr:colOff>
      <xdr:row>16</xdr:row>
      <xdr:rowOff>1372621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BE0464B-06CE-4D6F-9EDA-A52CA3627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5550" y="9429750"/>
          <a:ext cx="1047750" cy="1286896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17</xdr:row>
      <xdr:rowOff>19050</xdr:rowOff>
    </xdr:from>
    <xdr:to>
      <xdr:col>6</xdr:col>
      <xdr:colOff>1178720</xdr:colOff>
      <xdr:row>17</xdr:row>
      <xdr:rowOff>1336676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CF1DE0B-CD4B-4C82-9ABE-D19269412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4600" y="10782300"/>
          <a:ext cx="1073945" cy="1317626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13</xdr:row>
      <xdr:rowOff>47625</xdr:rowOff>
    </xdr:from>
    <xdr:to>
      <xdr:col>6</xdr:col>
      <xdr:colOff>1200151</xdr:colOff>
      <xdr:row>13</xdr:row>
      <xdr:rowOff>1304999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24125" y="5133975"/>
          <a:ext cx="1085851" cy="1257374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18</xdr:row>
      <xdr:rowOff>0</xdr:rowOff>
    </xdr:from>
    <xdr:to>
      <xdr:col>6</xdr:col>
      <xdr:colOff>1171574</xdr:colOff>
      <xdr:row>18</xdr:row>
      <xdr:rowOff>1357886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4600" y="12182475"/>
          <a:ext cx="1066799" cy="135788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6" workbookViewId="0">
      <selection activeCell="K19" sqref="K19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9.9499999999999993" customHeight="1" x14ac:dyDescent="0.25"/>
    <row r="2" spans="2:19" ht="22.15" customHeight="1" x14ac:dyDescent="0.3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2">
        <v>2025</v>
      </c>
      <c r="L2" s="27"/>
    </row>
    <row r="3" spans="2:19" ht="18" customHeight="1" x14ac:dyDescent="0.25">
      <c r="B3" s="79" t="s">
        <v>19</v>
      </c>
      <c r="C3" s="79"/>
      <c r="D3" s="79"/>
      <c r="E3" s="80"/>
      <c r="F3" s="81" t="s">
        <v>42</v>
      </c>
      <c r="G3" s="82"/>
      <c r="H3" s="82"/>
      <c r="I3" s="82"/>
      <c r="J3" s="83"/>
      <c r="K3" s="17"/>
      <c r="L3" s="19"/>
      <c r="M3" s="25" t="s">
        <v>23</v>
      </c>
      <c r="N3" s="26" t="s">
        <v>22</v>
      </c>
    </row>
    <row r="4" spans="2:19" ht="18" customHeight="1" x14ac:dyDescent="0.25">
      <c r="B4" s="79" t="s">
        <v>29</v>
      </c>
      <c r="C4" s="80"/>
      <c r="D4" s="81" t="s">
        <v>43</v>
      </c>
      <c r="E4" s="82"/>
      <c r="F4" s="82"/>
      <c r="G4" s="82"/>
      <c r="H4" s="82"/>
      <c r="I4" s="82"/>
      <c r="J4" s="82"/>
      <c r="K4" s="83"/>
      <c r="L4" s="29"/>
      <c r="M4" s="48" t="s">
        <v>20</v>
      </c>
      <c r="N4" s="50">
        <v>440000</v>
      </c>
    </row>
    <row r="5" spans="2:19" ht="18" customHeight="1" x14ac:dyDescent="0.25">
      <c r="B5" s="79" t="s">
        <v>30</v>
      </c>
      <c r="C5" s="79"/>
      <c r="D5" s="80"/>
      <c r="E5" s="87" t="s">
        <v>44</v>
      </c>
      <c r="F5" s="88"/>
      <c r="G5" s="54" t="s">
        <v>45</v>
      </c>
      <c r="H5" s="99" t="s">
        <v>15</v>
      </c>
      <c r="I5" s="100"/>
      <c r="J5" s="84" t="s">
        <v>46</v>
      </c>
      <c r="K5" s="85"/>
      <c r="L5" s="86"/>
      <c r="M5" s="48" t="s">
        <v>17</v>
      </c>
      <c r="N5" s="50">
        <v>470000</v>
      </c>
    </row>
    <row r="6" spans="2:19" ht="18" customHeight="1" x14ac:dyDescent="0.25">
      <c r="B6" s="79" t="s">
        <v>28</v>
      </c>
      <c r="C6" s="80"/>
      <c r="D6" s="84" t="s">
        <v>47</v>
      </c>
      <c r="E6" s="85"/>
      <c r="F6" s="86"/>
      <c r="G6" s="30" t="s">
        <v>48</v>
      </c>
      <c r="H6" s="99" t="s">
        <v>15</v>
      </c>
      <c r="I6" s="100"/>
      <c r="J6" s="84" t="s">
        <v>49</v>
      </c>
      <c r="K6" s="85"/>
      <c r="L6" s="86"/>
      <c r="M6" s="48" t="s">
        <v>24</v>
      </c>
      <c r="N6" s="50">
        <v>500000</v>
      </c>
    </row>
    <row r="7" spans="2:19" ht="18" customHeight="1" x14ac:dyDescent="0.25">
      <c r="B7" s="2" t="s">
        <v>21</v>
      </c>
      <c r="C7" s="35"/>
      <c r="D7" s="36"/>
      <c r="E7" s="36"/>
      <c r="F7" s="36"/>
      <c r="G7" s="37"/>
      <c r="H7" s="35"/>
      <c r="I7" s="35"/>
      <c r="J7" s="38"/>
      <c r="K7" s="38"/>
      <c r="L7" s="38"/>
      <c r="M7" s="48" t="s">
        <v>11</v>
      </c>
      <c r="N7" s="50">
        <v>530000</v>
      </c>
    </row>
    <row r="8" spans="2:19" ht="18" customHeight="1" x14ac:dyDescent="0.25">
      <c r="C8" s="89" t="s">
        <v>35</v>
      </c>
      <c r="D8" s="90"/>
      <c r="E8" s="91"/>
      <c r="F8" s="40" t="s">
        <v>37</v>
      </c>
      <c r="G8" s="106" t="s">
        <v>34</v>
      </c>
      <c r="H8" s="107"/>
      <c r="I8" s="104" t="s">
        <v>37</v>
      </c>
      <c r="J8" s="105"/>
      <c r="L8" s="28"/>
      <c r="M8" s="49" t="s">
        <v>12</v>
      </c>
      <c r="N8" s="51">
        <v>560000</v>
      </c>
    </row>
    <row r="9" spans="2:19" ht="6.2" customHeight="1" thickBot="1" x14ac:dyDescent="0.3"/>
    <row r="10" spans="2:19" ht="16.7" customHeight="1" x14ac:dyDescent="0.25">
      <c r="B10" s="74" t="s">
        <v>0</v>
      </c>
      <c r="C10" s="64" t="s">
        <v>1</v>
      </c>
      <c r="D10" s="65"/>
      <c r="E10" s="66"/>
      <c r="F10" s="74" t="s">
        <v>2</v>
      </c>
      <c r="G10" s="74" t="s">
        <v>3</v>
      </c>
      <c r="H10" s="4" t="s">
        <v>4</v>
      </c>
      <c r="I10" s="64" t="s">
        <v>13</v>
      </c>
      <c r="J10" s="66"/>
      <c r="K10" s="3" t="s">
        <v>8</v>
      </c>
      <c r="L10" s="102" t="s">
        <v>6</v>
      </c>
      <c r="M10" s="103"/>
      <c r="N10" s="5" t="s">
        <v>7</v>
      </c>
      <c r="O10" s="32" t="s">
        <v>32</v>
      </c>
      <c r="S10" s="6"/>
    </row>
    <row r="11" spans="2:19" ht="15" customHeight="1" thickBot="1" x14ac:dyDescent="0.3">
      <c r="B11" s="75"/>
      <c r="C11" s="67"/>
      <c r="D11" s="68"/>
      <c r="E11" s="69"/>
      <c r="F11" s="75"/>
      <c r="G11" s="75"/>
      <c r="H11" s="7" t="s">
        <v>10</v>
      </c>
      <c r="I11" s="77" t="s">
        <v>14</v>
      </c>
      <c r="J11" s="78"/>
      <c r="K11" s="8" t="s">
        <v>9</v>
      </c>
      <c r="L11" s="70" t="s">
        <v>27</v>
      </c>
      <c r="M11" s="71"/>
      <c r="N11" s="9" t="s">
        <v>5</v>
      </c>
      <c r="O11" s="9" t="s">
        <v>33</v>
      </c>
      <c r="S11" s="10"/>
    </row>
    <row r="12" spans="2:19" ht="112.15" customHeight="1" thickBot="1" x14ac:dyDescent="0.3">
      <c r="B12" s="11">
        <v>1</v>
      </c>
      <c r="C12" s="61" t="s">
        <v>44</v>
      </c>
      <c r="D12" s="62"/>
      <c r="E12" s="63"/>
      <c r="F12" s="12">
        <v>1983</v>
      </c>
      <c r="G12" s="12"/>
      <c r="H12" s="12" t="s">
        <v>20</v>
      </c>
      <c r="I12" s="61" t="s">
        <v>25</v>
      </c>
      <c r="J12" s="63"/>
      <c r="K12" s="14">
        <f t="shared" ref="K12:K20" si="0">IF(C12="","",IF(H12="T7",N$6,IF(H12="T6",N$4,IF(H12="T5",N$5,IF(H12="T4",N$6,IF(H12="T3",N$7,IF(H12="T2",N$8,"")))))))</f>
        <v>440000</v>
      </c>
      <c r="L12" s="72" t="str">
        <f>IF(F12="","",IF(K$2-F12&gt;=70,-50000,IF(K$2-F12&gt;=65,-40000,IF(OR(K$2-F12&gt;=60,K$2-F12&lt;15),-30000,""))))</f>
        <v/>
      </c>
      <c r="M12" s="73"/>
      <c r="N12" s="15">
        <f t="shared" ref="N12" si="1">IF(OR(C12="",K12=""),"",40000)</f>
        <v>40000</v>
      </c>
      <c r="O12" s="33" t="s">
        <v>56</v>
      </c>
      <c r="P12" s="57" t="e" vm="1">
        <v>#VALUE!</v>
      </c>
    </row>
    <row r="13" spans="2:19" ht="112.15" customHeight="1" thickBot="1" x14ac:dyDescent="0.3">
      <c r="B13" s="11">
        <v>2</v>
      </c>
      <c r="C13" s="61" t="s">
        <v>50</v>
      </c>
      <c r="D13" s="62"/>
      <c r="E13" s="63"/>
      <c r="F13" s="12">
        <v>1990</v>
      </c>
      <c r="G13" s="12"/>
      <c r="H13" s="12" t="s">
        <v>20</v>
      </c>
      <c r="I13" s="61" t="s">
        <v>25</v>
      </c>
      <c r="J13" s="63"/>
      <c r="K13" s="14">
        <f t="shared" si="0"/>
        <v>440000</v>
      </c>
      <c r="L13" s="72" t="str">
        <f t="shared" ref="L13:L20" si="2">IF(F13="","",IF(K$2-F13&gt;=70,-50000,IF(K$2-F13&gt;=65,-40000,IF(OR(K$2-F13&gt;=60,K$2-F13&lt;15),-30000,""))))</f>
        <v/>
      </c>
      <c r="M13" s="73"/>
      <c r="N13" s="15">
        <f t="shared" ref="N13:N20" si="3">IF(OR(C13="",K13=""),"",40000)</f>
        <v>40000</v>
      </c>
      <c r="O13" s="33" t="s">
        <v>56</v>
      </c>
      <c r="P13" s="57"/>
    </row>
    <row r="14" spans="2:19" ht="112.15" customHeight="1" thickBot="1" x14ac:dyDescent="0.3">
      <c r="B14" s="11">
        <v>3</v>
      </c>
      <c r="C14" s="61" t="s">
        <v>47</v>
      </c>
      <c r="D14" s="62"/>
      <c r="E14" s="63"/>
      <c r="F14" s="12">
        <v>1980</v>
      </c>
      <c r="G14" s="12"/>
      <c r="H14" s="12" t="s">
        <v>26</v>
      </c>
      <c r="I14" s="61" t="s">
        <v>25</v>
      </c>
      <c r="J14" s="63"/>
      <c r="K14" s="14">
        <f t="shared" si="0"/>
        <v>500000</v>
      </c>
      <c r="L14" s="72" t="str">
        <f t="shared" si="2"/>
        <v/>
      </c>
      <c r="M14" s="73"/>
      <c r="N14" s="15">
        <f t="shared" si="3"/>
        <v>40000</v>
      </c>
      <c r="O14" s="33" t="s">
        <v>56</v>
      </c>
    </row>
    <row r="15" spans="2:19" ht="112.15" customHeight="1" thickBot="1" x14ac:dyDescent="0.3">
      <c r="B15" s="11">
        <v>4</v>
      </c>
      <c r="C15" s="61" t="s">
        <v>51</v>
      </c>
      <c r="D15" s="62"/>
      <c r="E15" s="63"/>
      <c r="F15" s="12">
        <v>1995</v>
      </c>
      <c r="G15" s="12"/>
      <c r="H15" s="12" t="s">
        <v>26</v>
      </c>
      <c r="I15" s="61" t="s">
        <v>25</v>
      </c>
      <c r="J15" s="63"/>
      <c r="K15" s="14">
        <f t="shared" si="0"/>
        <v>500000</v>
      </c>
      <c r="L15" s="72" t="str">
        <f t="shared" si="2"/>
        <v/>
      </c>
      <c r="M15" s="73"/>
      <c r="N15" s="15">
        <f t="shared" si="3"/>
        <v>40000</v>
      </c>
      <c r="O15" s="33" t="s">
        <v>56</v>
      </c>
    </row>
    <row r="16" spans="2:19" ht="112.15" customHeight="1" thickBot="1" x14ac:dyDescent="0.3">
      <c r="B16" s="11">
        <v>5</v>
      </c>
      <c r="C16" s="61" t="s">
        <v>52</v>
      </c>
      <c r="D16" s="62"/>
      <c r="E16" s="63"/>
      <c r="F16" s="12">
        <v>1978</v>
      </c>
      <c r="G16" s="12"/>
      <c r="H16" s="12" t="s">
        <v>11</v>
      </c>
      <c r="I16" s="61" t="s">
        <v>25</v>
      </c>
      <c r="J16" s="63"/>
      <c r="K16" s="14">
        <f t="shared" si="0"/>
        <v>530000</v>
      </c>
      <c r="L16" s="72" t="str">
        <f t="shared" si="2"/>
        <v/>
      </c>
      <c r="M16" s="73"/>
      <c r="N16" s="15">
        <f t="shared" si="3"/>
        <v>40000</v>
      </c>
      <c r="O16" s="33" t="s">
        <v>56</v>
      </c>
    </row>
    <row r="17" spans="2:16" ht="112.15" customHeight="1" thickBot="1" x14ac:dyDescent="0.3">
      <c r="B17" s="11">
        <v>6</v>
      </c>
      <c r="C17" s="61" t="s">
        <v>53</v>
      </c>
      <c r="D17" s="62"/>
      <c r="E17" s="63"/>
      <c r="F17" s="12">
        <v>1983</v>
      </c>
      <c r="G17" s="12"/>
      <c r="H17" s="12" t="s">
        <v>11</v>
      </c>
      <c r="I17" s="61" t="s">
        <v>25</v>
      </c>
      <c r="J17" s="63"/>
      <c r="K17" s="14">
        <f t="shared" si="0"/>
        <v>530000</v>
      </c>
      <c r="L17" s="72" t="str">
        <f t="shared" si="2"/>
        <v/>
      </c>
      <c r="M17" s="73"/>
      <c r="N17" s="15">
        <f t="shared" si="3"/>
        <v>40000</v>
      </c>
      <c r="O17" s="33" t="s">
        <v>56</v>
      </c>
    </row>
    <row r="18" spans="2:16" ht="112.15" customHeight="1" thickBot="1" x14ac:dyDescent="0.3">
      <c r="B18" s="11">
        <v>7</v>
      </c>
      <c r="C18" s="61" t="s">
        <v>54</v>
      </c>
      <c r="D18" s="62"/>
      <c r="E18" s="63"/>
      <c r="F18" s="12">
        <v>1986</v>
      </c>
      <c r="G18" s="12"/>
      <c r="H18" s="12" t="s">
        <v>11</v>
      </c>
      <c r="I18" s="61" t="s">
        <v>25</v>
      </c>
      <c r="J18" s="63"/>
      <c r="K18" s="14">
        <f t="shared" si="0"/>
        <v>530000</v>
      </c>
      <c r="L18" s="72" t="str">
        <f t="shared" si="2"/>
        <v/>
      </c>
      <c r="M18" s="73"/>
      <c r="N18" s="15">
        <f t="shared" si="3"/>
        <v>40000</v>
      </c>
      <c r="O18" s="33" t="s">
        <v>56</v>
      </c>
      <c r="P18" s="92" t="e" vm="2">
        <v>#VALUE!</v>
      </c>
    </row>
    <row r="19" spans="2:16" ht="112.15" customHeight="1" thickBot="1" x14ac:dyDescent="0.3">
      <c r="B19" s="11">
        <v>8</v>
      </c>
      <c r="C19" s="61" t="s">
        <v>55</v>
      </c>
      <c r="D19" s="62"/>
      <c r="E19" s="63"/>
      <c r="F19" s="12">
        <v>1988</v>
      </c>
      <c r="G19" s="12"/>
      <c r="H19" s="12" t="s">
        <v>11</v>
      </c>
      <c r="I19" s="61" t="s">
        <v>25</v>
      </c>
      <c r="J19" s="63"/>
      <c r="K19" s="14">
        <f t="shared" si="0"/>
        <v>530000</v>
      </c>
      <c r="L19" s="72" t="str">
        <f t="shared" si="2"/>
        <v/>
      </c>
      <c r="M19" s="73"/>
      <c r="N19" s="15">
        <f t="shared" si="3"/>
        <v>40000</v>
      </c>
      <c r="O19" s="33" t="s">
        <v>56</v>
      </c>
      <c r="P19" s="92"/>
    </row>
    <row r="20" spans="2:16" ht="112.15" customHeight="1" thickBot="1" x14ac:dyDescent="0.3">
      <c r="B20" s="13">
        <v>9</v>
      </c>
      <c r="C20" s="58"/>
      <c r="D20" s="59"/>
      <c r="E20" s="60"/>
      <c r="F20" s="34"/>
      <c r="G20" s="34"/>
      <c r="H20" s="34"/>
      <c r="I20" s="58"/>
      <c r="J20" s="60"/>
      <c r="K20" s="16" t="str">
        <f t="shared" si="0"/>
        <v/>
      </c>
      <c r="L20" s="72" t="str">
        <f t="shared" si="2"/>
        <v/>
      </c>
      <c r="M20" s="73"/>
      <c r="N20" s="15" t="str">
        <f t="shared" si="3"/>
        <v/>
      </c>
      <c r="O20" s="33"/>
      <c r="P20" s="39"/>
    </row>
    <row r="21" spans="2:16" ht="14.45" customHeight="1" x14ac:dyDescent="0.25">
      <c r="B21" s="41"/>
      <c r="C21" s="42"/>
      <c r="D21" s="42"/>
      <c r="E21" s="42"/>
      <c r="F21" s="42"/>
      <c r="G21" s="42"/>
      <c r="H21" s="55" t="s">
        <v>38</v>
      </c>
      <c r="I21" s="55"/>
      <c r="J21" s="55"/>
      <c r="K21" s="44" t="s">
        <v>8</v>
      </c>
      <c r="L21" s="56" t="s">
        <v>39</v>
      </c>
      <c r="M21" s="56"/>
      <c r="N21" s="45" t="s">
        <v>40</v>
      </c>
      <c r="O21" s="46" t="s">
        <v>41</v>
      </c>
      <c r="P21" s="43"/>
    </row>
    <row r="22" spans="2:16" x14ac:dyDescent="0.25">
      <c r="B22" s="20"/>
      <c r="C22" s="20"/>
      <c r="D22" s="20"/>
      <c r="E22" s="21"/>
      <c r="G22" s="18" t="s">
        <v>16</v>
      </c>
      <c r="H22" s="76">
        <f>SUM(K22:O22)</f>
        <v>4920000</v>
      </c>
      <c r="I22" s="76"/>
      <c r="J22" s="76"/>
      <c r="K22" s="47">
        <f>SUM(K12:K20)</f>
        <v>4000000</v>
      </c>
      <c r="L22" s="101">
        <f>SUM(L12:L20)</f>
        <v>0</v>
      </c>
      <c r="M22" s="101">
        <f>SUM(M12:M20)</f>
        <v>0</v>
      </c>
      <c r="N22" s="47">
        <f>SUM(N12:N20)</f>
        <v>320000</v>
      </c>
      <c r="O22" s="53">
        <v>600000</v>
      </c>
    </row>
    <row r="23" spans="2:16" x14ac:dyDescent="0.25">
      <c r="B23" s="20"/>
      <c r="C23" s="20"/>
      <c r="D23" s="20"/>
      <c r="E23" s="21"/>
      <c r="F23" s="20"/>
      <c r="G23" s="31" t="s">
        <v>36</v>
      </c>
      <c r="H23" s="96" t="str">
        <f>IF(OR(I8="",I8&gt;10),"",IF(I8&gt;=5,4500000,IF(I8=4,4000000,IF(I8=3,3500000,IF(I8=2,2500000,IF(I8=1,1500000,""))))))</f>
        <v/>
      </c>
      <c r="I23" s="97"/>
      <c r="J23" s="98"/>
    </row>
    <row r="24" spans="2:16" x14ac:dyDescent="0.25">
      <c r="B24" s="20"/>
      <c r="C24" s="20"/>
      <c r="D24" s="20"/>
      <c r="E24" s="21"/>
      <c r="F24" s="20"/>
      <c r="G24" s="31" t="s">
        <v>31</v>
      </c>
      <c r="H24" s="93" t="str">
        <f>IF(OR(H23="",H23="?",H23="???"),"",SUM(H22:J23))</f>
        <v/>
      </c>
      <c r="I24" s="94"/>
      <c r="J24" s="95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2025-03-12T04:11:40Z</dcterms:modified>
</cp:coreProperties>
</file>