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5\Đăng Ký\Hỏa Châu\"/>
    </mc:Choice>
  </mc:AlternateContent>
  <xr:revisionPtr revIDLastSave="0" documentId="13_ncr:1_{352D3E02-9EDA-4F0E-BBBE-7D7F339D95CC}" xr6:coauthVersionLast="47" xr6:coauthVersionMax="47" xr10:uidLastSave="{00000000-0000-0000-0000-000000000000}"/>
  <bookViews>
    <workbookView xWindow="-114" yWindow="-114" windowWidth="27602" windowHeight="14927" xr2:uid="{7BFD3D91-3290-4EAB-88AA-71EE70F4A073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K12" i="1"/>
  <c r="K13" i="1"/>
  <c r="K14" i="1"/>
  <c r="K15" i="1"/>
  <c r="K16" i="1"/>
  <c r="K17" i="1"/>
  <c r="K18" i="1"/>
  <c r="K19" i="1"/>
  <c r="K20" i="1"/>
  <c r="K22" i="1"/>
  <c r="L12" i="1"/>
  <c r="L13" i="1"/>
  <c r="L14" i="1"/>
  <c r="L15" i="1"/>
  <c r="L16" i="1"/>
  <c r="L17" i="1"/>
  <c r="L18" i="1"/>
  <c r="L19" i="1"/>
  <c r="L20" i="1"/>
  <c r="L22" i="1"/>
  <c r="M22" i="1"/>
  <c r="N12" i="1"/>
  <c r="N13" i="1"/>
  <c r="N14" i="1"/>
  <c r="N15" i="1"/>
  <c r="N16" i="1"/>
  <c r="N17" i="1"/>
  <c r="N18" i="1"/>
  <c r="N19" i="1"/>
  <c r="N20" i="1"/>
  <c r="N22" i="1"/>
  <c r="H22" i="1"/>
  <c r="H24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<sst xmlns="http://schemas.openxmlformats.org/spreadsheetml/2006/main" count="79" uniqueCount="57">
  <si>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</si>
  <si>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</si>
  <si>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</si>
  <si>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</si>
  <si>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</si>
  <si>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</si>
  <si>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</si>
  <si>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</si>
  <si>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</si>
  <si>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</si>
  <si>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</si>
  <si>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</si>
  <si>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</si>
  <si>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</si>
  <si>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</si>
  <si>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</si>
  <si>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</si>
  <si>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</si>
  <si>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</si>
  <si>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</si>
  <si>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</si>
  <si>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</si>
  <si>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</si>
  <si>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</si>
  <si>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</si>
  <si>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</si>
  <si>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</si>
  <si>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</si>
  <si>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</si>
  <si>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</si>
  <si>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</si>
  <si>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</si>
  <si>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</si>
  <si>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Vđv mới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</si>
  <si>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</si>
  <si>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</si>
  <si>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</si>
  <si>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</si>
  <si>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</si>
  <si>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</si>
  <si>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</si>
  <si>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</si>
  <si>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Tầng 4, Nhà văn hóa Hai Bà Trưng, 255 Bạch Mai, Hà Nội.</t>
  </si>
  <si>
    <t>Hỏa Châu</t>
  </si>
  <si>
    <t>Trần Đức Hoàng</t>
  </si>
  <si>
    <t>Trần Quang Minh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</si>
  <si>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091.208.7491</t>
    </r>
  </si>
  <si>
    <t>Hoàng Tran Đức</t>
  </si>
  <si>
    <t>Minh Edward</t>
  </si>
  <si>
    <t>Nguyễn Mạnh Tú</t>
  </si>
  <si>
    <t>Bùi Tuấn Hoàng</t>
  </si>
  <si>
    <t>Đặng Thái Tây</t>
  </si>
  <si>
    <t>Nguyễn Văn An</t>
  </si>
  <si>
    <t>Đặng Văn Huy</t>
  </si>
  <si>
    <t>Vương Thiện Thuận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</si>
  <si>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093.6633.012</t>
    </r>
  </si>
  <si>
    <t>Y2024 HoaChau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</si>
</sst>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13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4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3" fontId="16" fillId="2" borderId="2" xfId="0" applyNumberFormat="1" applyFont="1" applyFill="1" applyBorder="1" applyAlignment="1" applyProtection="1">
      <alignment horizontal="center" vertical="center" wrapText="1"/>
      <protection hidden="1"/>
    </xf>
    <xf numFmtId="3" fontId="16" fillId="2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1" xfId="0" applyFont="1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5" fillId="4" borderId="24" xfId="0" applyNumberFormat="1" applyFont="1" applyFill="1" applyBorder="1" applyAlignment="1" applyProtection="1">
      <alignment horizontal="center"/>
      <protection hidden="1"/>
    </xf>
    <xf numFmtId="3" fontId="15" fillId="4" borderId="25" xfId="0" applyNumberFormat="1" applyFont="1" applyFill="1" applyBorder="1" applyAlignment="1" applyProtection="1">
      <alignment horizontal="center"/>
      <protection hidden="1"/>
    </xf>
    <xf numFmtId="3" fontId="15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3" fontId="16" fillId="2" borderId="10" xfId="0" applyNumberFormat="1" applyFont="1" applyFill="1" applyBorder="1" applyAlignment="1" applyProtection="1">
      <alignment horizontal="center" vertical="center"/>
      <protection hidden="1"/>
    </xf>
    <xf numFmtId="3" fontId="16" fillId="2" borderId="11" xfId="0" applyNumberFormat="1" applyFont="1" applyFill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7" fillId="6" borderId="14" xfId="0" applyFont="1" applyFill="1" applyBorder="1" applyAlignment="1" applyProtection="1">
      <alignment horizontal="center"/>
      <protection locked="0"/>
    </xf>
    <xf numFmtId="0" fontId="17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9053</xdr:colOff>
      <xdr:row>12</xdr:row>
      <xdr:rowOff>27159</xdr:rowOff>
    </xdr:from>
    <xdr:to>
      <xdr:col>6</xdr:col>
      <xdr:colOff>1289213</xdr:colOff>
      <xdr:row>12</xdr:row>
      <xdr:rowOff>1398759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21908A5-5CD1-46E2-153E-88874C247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9580" y="3684759"/>
          <a:ext cx="128016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18106</xdr:colOff>
      <xdr:row>13</xdr:row>
      <xdr:rowOff>27159</xdr:rowOff>
    </xdr:from>
    <xdr:to>
      <xdr:col>6</xdr:col>
      <xdr:colOff>1281641</xdr:colOff>
      <xdr:row>13</xdr:row>
      <xdr:rowOff>1398759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9B03B92-6034-A18E-E856-7B33A1AD5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08633" y="5106153"/>
          <a:ext cx="126353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36212</xdr:colOff>
      <xdr:row>14</xdr:row>
      <xdr:rowOff>27159</xdr:rowOff>
    </xdr:from>
    <xdr:to>
      <xdr:col>6</xdr:col>
      <xdr:colOff>1266496</xdr:colOff>
      <xdr:row>14</xdr:row>
      <xdr:rowOff>1398759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E85755D-72FB-65D0-505C-CC8975C06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26739" y="6527547"/>
          <a:ext cx="1230284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36212</xdr:colOff>
      <xdr:row>15</xdr:row>
      <xdr:rowOff>27159</xdr:rowOff>
    </xdr:from>
    <xdr:to>
      <xdr:col>6</xdr:col>
      <xdr:colOff>1274808</xdr:colOff>
      <xdr:row>15</xdr:row>
      <xdr:rowOff>1398759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5B2DB9A-9D33-00D8-7B43-1D0919131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26739" y="7948941"/>
          <a:ext cx="1238596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36212</xdr:colOff>
      <xdr:row>16</xdr:row>
      <xdr:rowOff>27159</xdr:rowOff>
    </xdr:from>
    <xdr:to>
      <xdr:col>6</xdr:col>
      <xdr:colOff>1270652</xdr:colOff>
      <xdr:row>16</xdr:row>
      <xdr:rowOff>1398759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C8D48B7-5FDE-2251-72FE-7A347DC8E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6739" y="9370335"/>
          <a:ext cx="123444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90530</xdr:colOff>
      <xdr:row>17</xdr:row>
      <xdr:rowOff>27159</xdr:rowOff>
    </xdr:from>
    <xdr:to>
      <xdr:col>6</xdr:col>
      <xdr:colOff>1233530</xdr:colOff>
      <xdr:row>17</xdr:row>
      <xdr:rowOff>1398759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4F036A7-9891-86C9-56F7-FFB2B5FD4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81057" y="10791729"/>
          <a:ext cx="11430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135795</xdr:colOff>
      <xdr:row>18</xdr:row>
      <xdr:rowOff>18106</xdr:rowOff>
    </xdr:from>
    <xdr:to>
      <xdr:col>6</xdr:col>
      <xdr:colOff>1183199</xdr:colOff>
      <xdr:row>18</xdr:row>
      <xdr:rowOff>1389706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26EF453-AE2F-25ED-ECD7-D13CE4792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26322" y="12204070"/>
          <a:ext cx="1047404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36212</xdr:colOff>
      <xdr:row>11</xdr:row>
      <xdr:rowOff>18106</xdr:rowOff>
    </xdr:from>
    <xdr:to>
      <xdr:col>6</xdr:col>
      <xdr:colOff>1249492</xdr:colOff>
      <xdr:row>11</xdr:row>
      <xdr:rowOff>1385309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5A1245-7005-F980-8888-BCA2CC260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326739" y="2254312"/>
          <a:ext cx="1213280" cy="1367203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topLeftCell="A16" workbookViewId="0">
      <selection activeCell="G12" sqref="G12"/>
    </sheetView>
  </sheetViews>
  <sheetFormatPr defaultColWidth="8.85546875" defaultRowHeight="14.3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8.7109375" style="1" customWidth="1"/>
    <col min="14" max="14" width="11.7109375" style="1" customWidth="1"/>
    <col min="15" max="15" width="26.7109375" style="1" customWidth="1"/>
    <col min="16" max="16384" width="8.85546875" style="1"/>
  </cols>
  <sheetData>
    <row r="1" spans="2:19" ht="10" customHeight="1" x14ac:dyDescent="0.25"/>
    <row r="2" spans="2:19" ht="22.1" customHeight="1" x14ac:dyDescent="0.35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3">
        <v>2025</v>
      </c>
      <c r="L2" s="27"/>
    </row>
    <row r="3" spans="2:19" ht="18" customHeight="1" x14ac:dyDescent="0.3">
      <c r="B3" s="82" t="s">
        <v>19</v>
      </c>
      <c r="C3" s="82"/>
      <c r="D3" s="82"/>
      <c r="E3" s="83"/>
      <c r="F3" s="84" t="s">
        <v>43</v>
      </c>
      <c r="G3" s="85"/>
      <c r="H3" s="85"/>
      <c r="I3" s="85"/>
      <c r="J3" s="86"/>
      <c r="K3" s="17"/>
      <c r="L3" s="19"/>
      <c r="M3" s="25" t="s">
        <v>23</v>
      </c>
      <c r="N3" s="26" t="s">
        <v>22</v>
      </c>
    </row>
    <row r="4" spans="2:19" ht="18" customHeight="1" x14ac:dyDescent="0.25">
      <c r="B4" s="82" t="s">
        <v>29</v>
      </c>
      <c r="C4" s="83"/>
      <c r="D4" s="84" t="s">
        <v>42</v>
      </c>
      <c r="E4" s="85"/>
      <c r="F4" s="85"/>
      <c r="G4" s="85"/>
      <c r="H4" s="85"/>
      <c r="I4" s="85"/>
      <c r="J4" s="85"/>
      <c r="K4" s="86"/>
      <c r="L4" s="29"/>
      <c r="M4" s="49" t="s">
        <v>20</v>
      </c>
      <c r="N4" s="51">
        <v>440000</v>
      </c>
    </row>
    <row r="5" spans="2:19" ht="18" customHeight="1" x14ac:dyDescent="0.25">
      <c r="B5" s="82" t="s">
        <v>30</v>
      </c>
      <c r="C5" s="82"/>
      <c r="D5" s="83"/>
      <c r="E5" s="90" t="s">
        <v>44</v>
      </c>
      <c r="F5" s="91"/>
      <c r="G5" s="30" t="s">
        <v>46</v>
      </c>
      <c r="H5" s="102" t="s">
        <v>15</v>
      </c>
      <c r="I5" s="103"/>
      <c r="J5" s="87" t="s">
        <v>47</v>
      </c>
      <c r="K5" s="88"/>
      <c r="L5" s="89"/>
      <c r="M5" s="49" t="s">
        <v>17</v>
      </c>
      <c r="N5" s="51">
        <v>470000</v>
      </c>
    </row>
    <row r="6" spans="2:19" ht="18" customHeight="1" x14ac:dyDescent="0.25">
      <c r="B6" s="82" t="s">
        <v>28</v>
      </c>
      <c r="C6" s="83"/>
      <c r="D6" s="87" t="s">
        <v>45</v>
      </c>
      <c r="E6" s="88"/>
      <c r="F6" s="89"/>
      <c r="G6" s="30" t="s">
        <v>55</v>
      </c>
      <c r="H6" s="102" t="s">
        <v>15</v>
      </c>
      <c r="I6" s="103"/>
      <c r="J6" s="87" t="s">
        <v>48</v>
      </c>
      <c r="K6" s="88"/>
      <c r="L6" s="89"/>
      <c r="M6" s="49" t="s">
        <v>24</v>
      </c>
      <c r="N6" s="51">
        <v>500000</v>
      </c>
    </row>
    <row r="7" spans="2:19" ht="18" customHeight="1" x14ac:dyDescent="0.25">
      <c r="B7" s="2" t="s">
        <v>21</v>
      </c>
      <c r="C7" s="36"/>
      <c r="D7" s="37"/>
      <c r="E7" s="37"/>
      <c r="F7" s="37"/>
      <c r="G7" s="38"/>
      <c r="H7" s="36"/>
      <c r="I7" s="36"/>
      <c r="J7" s="39"/>
      <c r="K7" s="39"/>
      <c r="L7" s="39"/>
      <c r="M7" s="49" t="s">
        <v>11</v>
      </c>
      <c r="N7" s="51">
        <v>530000</v>
      </c>
    </row>
    <row r="8" spans="2:19" ht="18" customHeight="1" x14ac:dyDescent="0.25">
      <c r="C8" s="92" t="s">
        <v>36</v>
      </c>
      <c r="D8" s="93"/>
      <c r="E8" s="94"/>
      <c r="F8" s="41">
        <v>8</v>
      </c>
      <c r="G8" s="111" t="s">
        <v>35</v>
      </c>
      <c r="H8" s="112"/>
      <c r="I8" s="109">
        <v>2</v>
      </c>
      <c r="J8" s="110"/>
      <c r="L8" s="28"/>
      <c r="M8" s="50" t="s">
        <v>12</v>
      </c>
      <c r="N8" s="52">
        <v>560000</v>
      </c>
    </row>
    <row r="9" spans="2:19" ht="6.1" customHeight="1" thickBot="1" x14ac:dyDescent="0.3"/>
    <row r="10" spans="2:19" ht="16.75" customHeight="1" x14ac:dyDescent="0.3">
      <c r="B10" s="77" t="s">
        <v>0</v>
      </c>
      <c r="C10" s="67" t="s">
        <v>1</v>
      </c>
      <c r="D10" s="68"/>
      <c r="E10" s="69"/>
      <c r="F10" s="77" t="s">
        <v>2</v>
      </c>
      <c r="G10" s="77" t="s">
        <v>3</v>
      </c>
      <c r="H10" s="4" t="s">
        <v>4</v>
      </c>
      <c r="I10" s="67" t="s">
        <v>13</v>
      </c>
      <c r="J10" s="69"/>
      <c r="K10" s="3" t="s">
        <v>8</v>
      </c>
      <c r="L10" s="107" t="s">
        <v>6</v>
      </c>
      <c r="M10" s="108"/>
      <c r="N10" s="5" t="s">
        <v>7</v>
      </c>
      <c r="O10" s="32" t="s">
        <v>32</v>
      </c>
      <c r="S10" s="6"/>
    </row>
    <row r="11" spans="2:19" ht="15" customHeight="1" thickBot="1" x14ac:dyDescent="0.3">
      <c r="B11" s="78"/>
      <c r="C11" s="70"/>
      <c r="D11" s="71"/>
      <c r="E11" s="72"/>
      <c r="F11" s="78"/>
      <c r="G11" s="78"/>
      <c r="H11" s="7" t="s">
        <v>10</v>
      </c>
      <c r="I11" s="80" t="s">
        <v>14</v>
      </c>
      <c r="J11" s="81"/>
      <c r="K11" s="8" t="s">
        <v>9</v>
      </c>
      <c r="L11" s="73" t="s">
        <v>27</v>
      </c>
      <c r="M11" s="74"/>
      <c r="N11" s="9" t="s">
        <v>5</v>
      </c>
      <c r="O11" s="9" t="s">
        <v>34</v>
      </c>
      <c r="S11" s="10"/>
    </row>
    <row r="12" spans="2:19" ht="112.1" customHeight="1" thickBot="1" x14ac:dyDescent="0.3">
      <c r="B12" s="11">
        <v>1</v>
      </c>
      <c r="C12" s="64" t="s">
        <v>44</v>
      </c>
      <c r="D12" s="65"/>
      <c r="E12" s="66"/>
      <c r="F12" s="12">
        <v>1978</v>
      </c>
      <c r="G12" s="12"/>
      <c r="H12" s="12" t="s">
        <v>26</v>
      </c>
      <c r="I12" s="64" t="s">
        <v>25</v>
      </c>
      <c r="J12" s="66"/>
      <c r="K12" s="14">
        <f t="shared" ref="K12:K20" si="0">IF(C12="","",IF(H12="T7",N$6,IF(H12="T6",N$4,IF(H12="T5",N$5,IF(H12="T4",N$6,IF(H12="T3",N$7,IF(H12="T2",N$8,"")))))))</f>
        <v>500000</v>
      </c>
      <c r="L12" s="75" t="str">
        <f>IF(F12="","",IF(K$2-F12&gt;=70,-50000,IF(K$2-F12&gt;=65,-40000,IF(OR(K$2-F12&gt;=60,K$2-F12&lt;15),-30000,""))))</f>
        <v/>
      </c>
      <c r="M12" s="76"/>
      <c r="N12" s="15">
        <f t="shared" ref="N12" si="1">IF(OR(C12="",K12=""),"",40000)</f>
        <v>40000</v>
      </c>
      <c r="O12" s="33" t="s">
        <v>56</v>
      </c>
      <c r="P12" s="60" t="e" vm="1">
        <v>#VALUE!</v>
      </c>
    </row>
    <row r="13" spans="2:19" ht="112.1" customHeight="1" thickBot="1" x14ac:dyDescent="0.3">
      <c r="B13" s="11">
        <v>2</v>
      </c>
      <c r="C13" s="64" t="s">
        <v>45</v>
      </c>
      <c r="D13" s="65"/>
      <c r="E13" s="66"/>
      <c r="F13" s="12">
        <v>1982</v>
      </c>
      <c r="G13" s="12"/>
      <c r="H13" s="12" t="s">
        <v>11</v>
      </c>
      <c r="I13" s="64" t="s">
        <v>25</v>
      </c>
      <c r="J13" s="66"/>
      <c r="K13" s="14">
        <f t="shared" si="0"/>
        <v>530000</v>
      </c>
      <c r="L13" s="75" t="str">
        <f t="shared" ref="L13:L20" si="2">IF(F13="","",IF(K$2-F13&gt;=70,-50000,IF(K$2-F13&gt;=65,-40000,IF(OR(K$2-F13&gt;=60,K$2-F13&lt;15),-30000,""))))</f>
        <v/>
      </c>
      <c r="M13" s="76"/>
      <c r="N13" s="15">
        <f t="shared" ref="N13:N20" si="3">IF(OR(C13="",K13=""),"",40000)</f>
        <v>40000</v>
      </c>
      <c r="O13" s="33" t="s">
        <v>56</v>
      </c>
      <c r="P13" s="60"/>
    </row>
    <row r="14" spans="2:19" ht="112.1" customHeight="1" thickBot="1" x14ac:dyDescent="0.3">
      <c r="B14" s="11">
        <v>3</v>
      </c>
      <c r="C14" s="64" t="s">
        <v>49</v>
      </c>
      <c r="D14" s="65"/>
      <c r="E14" s="66"/>
      <c r="F14" s="12">
        <v>1978</v>
      </c>
      <c r="G14" s="12"/>
      <c r="H14" s="12" t="s">
        <v>26</v>
      </c>
      <c r="I14" s="64" t="s">
        <v>25</v>
      </c>
      <c r="J14" s="66"/>
      <c r="K14" s="14">
        <f t="shared" si="0"/>
        <v>500000</v>
      </c>
      <c r="L14" s="75" t="str">
        <f t="shared" si="2"/>
        <v/>
      </c>
      <c r="M14" s="76"/>
      <c r="N14" s="15">
        <f t="shared" si="3"/>
        <v>40000</v>
      </c>
      <c r="O14" s="33" t="s">
        <v>56</v>
      </c>
    </row>
    <row r="15" spans="2:19" ht="112.1" customHeight="1" thickBot="1" x14ac:dyDescent="0.3">
      <c r="B15" s="11">
        <v>4</v>
      </c>
      <c r="C15" s="64" t="s">
        <v>50</v>
      </c>
      <c r="D15" s="65"/>
      <c r="E15" s="66"/>
      <c r="F15" s="12">
        <v>1996</v>
      </c>
      <c r="G15" s="12"/>
      <c r="H15" s="12" t="s">
        <v>26</v>
      </c>
      <c r="I15" s="64" t="s">
        <v>25</v>
      </c>
      <c r="J15" s="66"/>
      <c r="K15" s="14">
        <f t="shared" si="0"/>
        <v>500000</v>
      </c>
      <c r="L15" s="75" t="str">
        <f t="shared" si="2"/>
        <v/>
      </c>
      <c r="M15" s="76"/>
      <c r="N15" s="15">
        <f t="shared" si="3"/>
        <v>40000</v>
      </c>
      <c r="O15" s="33" t="s">
        <v>56</v>
      </c>
    </row>
    <row r="16" spans="2:19" ht="112.1" customHeight="1" thickBot="1" x14ac:dyDescent="0.3">
      <c r="B16" s="11">
        <v>5</v>
      </c>
      <c r="C16" s="64" t="s">
        <v>51</v>
      </c>
      <c r="D16" s="65"/>
      <c r="E16" s="66"/>
      <c r="F16" s="12">
        <v>1996</v>
      </c>
      <c r="G16" s="12"/>
      <c r="H16" s="12" t="s">
        <v>26</v>
      </c>
      <c r="I16" s="64" t="s">
        <v>25</v>
      </c>
      <c r="J16" s="66"/>
      <c r="K16" s="14">
        <f t="shared" si="0"/>
        <v>500000</v>
      </c>
      <c r="L16" s="75" t="str">
        <f t="shared" si="2"/>
        <v/>
      </c>
      <c r="M16" s="76"/>
      <c r="N16" s="15">
        <f t="shared" si="3"/>
        <v>40000</v>
      </c>
      <c r="O16" s="33" t="s">
        <v>56</v>
      </c>
    </row>
    <row r="17" spans="2:16" ht="112.1" customHeight="1" thickBot="1" x14ac:dyDescent="0.3">
      <c r="B17" s="11">
        <v>6</v>
      </c>
      <c r="C17" s="64" t="s">
        <v>52</v>
      </c>
      <c r="D17" s="65"/>
      <c r="E17" s="66"/>
      <c r="F17" s="12">
        <v>1996</v>
      </c>
      <c r="G17" s="12"/>
      <c r="H17" s="12" t="s">
        <v>26</v>
      </c>
      <c r="I17" s="64" t="s">
        <v>25</v>
      </c>
      <c r="J17" s="66"/>
      <c r="K17" s="14">
        <f t="shared" si="0"/>
        <v>500000</v>
      </c>
      <c r="L17" s="75" t="str">
        <f t="shared" si="2"/>
        <v/>
      </c>
      <c r="M17" s="76"/>
      <c r="N17" s="15">
        <f t="shared" si="3"/>
        <v>40000</v>
      </c>
      <c r="O17" s="33" t="s">
        <v>56</v>
      </c>
    </row>
    <row r="18" spans="2:16" ht="112.1" customHeight="1" thickBot="1" x14ac:dyDescent="0.3">
      <c r="B18" s="11">
        <v>7</v>
      </c>
      <c r="C18" s="61" t="s">
        <v>53</v>
      </c>
      <c r="D18" s="62"/>
      <c r="E18" s="63"/>
      <c r="F18" s="34">
        <v>1991</v>
      </c>
      <c r="G18" s="34"/>
      <c r="H18" s="34" t="s">
        <v>26</v>
      </c>
      <c r="I18" s="61" t="s">
        <v>33</v>
      </c>
      <c r="J18" s="63"/>
      <c r="K18" s="55">
        <f t="shared" si="0"/>
        <v>500000</v>
      </c>
      <c r="L18" s="105" t="str">
        <f t="shared" si="2"/>
        <v/>
      </c>
      <c r="M18" s="106"/>
      <c r="N18" s="56">
        <f t="shared" si="3"/>
        <v>40000</v>
      </c>
      <c r="O18" s="57"/>
      <c r="P18" s="95" t="e" vm="2">
        <v>#VALUE!</v>
      </c>
    </row>
    <row r="19" spans="2:16" ht="112.1" customHeight="1" thickBot="1" x14ac:dyDescent="0.3">
      <c r="B19" s="11">
        <v>8</v>
      </c>
      <c r="C19" s="61" t="s">
        <v>54</v>
      </c>
      <c r="D19" s="62"/>
      <c r="E19" s="63"/>
      <c r="F19" s="34">
        <v>2006</v>
      </c>
      <c r="G19" s="34"/>
      <c r="H19" s="34" t="s">
        <v>26</v>
      </c>
      <c r="I19" s="61" t="s">
        <v>33</v>
      </c>
      <c r="J19" s="63"/>
      <c r="K19" s="55">
        <f t="shared" si="0"/>
        <v>500000</v>
      </c>
      <c r="L19" s="105" t="str">
        <f t="shared" si="2"/>
        <v/>
      </c>
      <c r="M19" s="106"/>
      <c r="N19" s="56">
        <f t="shared" si="3"/>
        <v>40000</v>
      </c>
      <c r="O19" s="57"/>
      <c r="P19" s="95"/>
    </row>
    <row r="20" spans="2:16" ht="112.1" customHeight="1" thickBot="1" x14ac:dyDescent="0.3">
      <c r="B20" s="13">
        <v>9</v>
      </c>
      <c r="C20" s="61"/>
      <c r="D20" s="62"/>
      <c r="E20" s="63"/>
      <c r="F20" s="35"/>
      <c r="G20" s="35"/>
      <c r="H20" s="35"/>
      <c r="I20" s="61"/>
      <c r="J20" s="63"/>
      <c r="K20" s="16" t="str">
        <f t="shared" si="0"/>
        <v/>
      </c>
      <c r="L20" s="75" t="str">
        <f t="shared" si="2"/>
        <v/>
      </c>
      <c r="M20" s="76"/>
      <c r="N20" s="15" t="str">
        <f t="shared" si="3"/>
        <v/>
      </c>
      <c r="O20" s="33"/>
      <c r="P20" s="40"/>
    </row>
    <row r="21" spans="2:16" ht="14.45" customHeight="1" x14ac:dyDescent="0.25">
      <c r="B21" s="42"/>
      <c r="C21" s="43"/>
      <c r="D21" s="43"/>
      <c r="E21" s="43"/>
      <c r="F21" s="43"/>
      <c r="G21" s="43"/>
      <c r="H21" s="58" t="s">
        <v>38</v>
      </c>
      <c r="I21" s="58"/>
      <c r="J21" s="58"/>
      <c r="K21" s="45" t="s">
        <v>8</v>
      </c>
      <c r="L21" s="59" t="s">
        <v>39</v>
      </c>
      <c r="M21" s="59"/>
      <c r="N21" s="46" t="s">
        <v>40</v>
      </c>
      <c r="O21" s="47" t="s">
        <v>41</v>
      </c>
      <c r="P21" s="44"/>
    </row>
    <row r="22" spans="2:16" x14ac:dyDescent="0.25">
      <c r="B22" s="20"/>
      <c r="C22" s="20"/>
      <c r="D22" s="20"/>
      <c r="E22" s="21"/>
      <c r="G22" s="18" t="s">
        <v>16</v>
      </c>
      <c r="H22" s="79">
        <f>SUM(K22:O22)</f>
        <v>4950000</v>
      </c>
      <c r="I22" s="79"/>
      <c r="J22" s="79"/>
      <c r="K22" s="48">
        <f>SUM(K12:K20)</f>
        <v>4030000</v>
      </c>
      <c r="L22" s="104">
        <f>SUM(L12:L20)</f>
        <v>0</v>
      </c>
      <c r="M22" s="104">
        <f>SUM(M12:M20)</f>
        <v>0</v>
      </c>
      <c r="N22" s="48">
        <f>SUM(N12:N20)</f>
        <v>320000</v>
      </c>
      <c r="O22" s="54">
        <v>600000</v>
      </c>
    </row>
    <row r="23" spans="2:16" x14ac:dyDescent="0.25">
      <c r="B23" s="20"/>
      <c r="C23" s="20"/>
      <c r="D23" s="20"/>
      <c r="E23" s="21"/>
      <c r="F23" s="20"/>
      <c r="G23" s="31" t="s">
        <v>37</v>
      </c>
      <c r="H23" s="99">
        <f>IF(OR(I8="",I8&gt;10),"",IF(I8&gt;=5,4500000,IF(I8=4,4000000,IF(I8=3,3500000,IF(I8=2,2500000,IF(I8=1,1500000,""))))))</f>
        <v>2500000</v>
      </c>
      <c r="I23" s="100"/>
      <c r="J23" s="101"/>
    </row>
    <row r="24" spans="2:16" x14ac:dyDescent="0.25">
      <c r="B24" s="20"/>
      <c r="C24" s="20"/>
      <c r="D24" s="20"/>
      <c r="E24" s="21"/>
      <c r="F24" s="20"/>
      <c r="G24" s="31" t="s">
        <v>31</v>
      </c>
      <c r="H24" s="96">
        <f>IF(OR(H23="",H23="?",H23="???"),"",SUM(H22:J23))</f>
        <v>7450000</v>
      </c>
      <c r="I24" s="97"/>
      <c r="J24" s="98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C10:E11"/>
    <mergeCell ref="C12:E12"/>
    <mergeCell ref="C13:E13"/>
    <mergeCell ref="C14:E14"/>
    <mergeCell ref="L11:M11"/>
    <mergeCell ref="L12:M12"/>
    <mergeCell ref="L13:M13"/>
    <mergeCell ref="L14:M14"/>
    <mergeCell ref="H21:J21"/>
    <mergeCell ref="L21:M21"/>
    <mergeCell ref="P12:P13"/>
    <mergeCell ref="C20:E20"/>
    <mergeCell ref="C16:E16"/>
    <mergeCell ref="C17:E17"/>
    <mergeCell ref="C18:E18"/>
    <mergeCell ref="C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2025-03-03T01:37:55Z</dcterms:modified>
</cp:coreProperties>
</file>