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PINGTOUR\2025\"/>
    </mc:Choice>
  </mc:AlternateContent>
  <xr:revisionPtr revIDLastSave="0" documentId="13_ncr:1_{1B013984-ACBF-4CC7-B641-9252E12DB0D9}" xr6:coauthVersionLast="36" xr6:coauthVersionMax="47" xr10:uidLastSave="{00000000-0000-0000-0000-000000000000}"/>
  <bookViews>
    <workbookView xWindow="0" yWindow="0" windowWidth="19200" windowHeight="6810" xr2:uid="{7BFD3D91-3290-4EAB-88AA-71EE70F4A07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K12" i="1"/>
  <c r="K13" i="1"/>
  <c r="K14" i="1"/>
  <c r="K15" i="1"/>
  <c r="K16" i="1"/>
  <c r="K17" i="1"/>
  <c r="K18" i="1"/>
  <c r="K19" i="1"/>
  <c r="K20" i="1"/>
  <c r="K22" i="1"/>
  <c r="L12" i="1"/>
  <c r="L13" i="1"/>
  <c r="L14" i="1"/>
  <c r="L15" i="1"/>
  <c r="L16" i="1"/>
  <c r="L17" i="1"/>
  <c r="L18" i="1"/>
  <c r="L19" i="1"/>
  <c r="L20" i="1"/>
  <c r="L22" i="1"/>
  <c r="M22" i="1"/>
  <c r="N12" i="1"/>
  <c r="N13" i="1"/>
  <c r="N14" i="1"/>
  <c r="N15" i="1"/>
  <c r="N16" i="1"/>
  <c r="N17" i="1"/>
  <c r="N18" i="1"/>
  <c r="N19" i="1"/>
  <c r="N20" i="1"/>
  <c r="N22" i="1"/>
  <c r="H22" i="1"/>
  <c r="H24" i="1"/>
</calcChain>
</file>

<file path=xl/sharedStrings.xml><?xml version="1.0" encoding="utf-8"?>
<sst xmlns="http://schemas.openxmlformats.org/spreadsheetml/2006/main" count="80" uniqueCount="57">
  <si>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</si>
  <si>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</si>
  <si>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</si>
  <si>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</si>
  <si>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</si>
  <si>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</si>
  <si>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</si>
  <si>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</si>
  <si>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</si>
  <si>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</si>
  <si>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</si>
  <si>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</si>
  <si>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</si>
  <si>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</si>
  <si>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</si>
  <si>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</si>
  <si>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</si>
  <si>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</si>
  <si>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</si>
  <si>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</si>
  <si>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</si>
  <si>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</si>
  <si>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</si>
  <si>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</si>
  <si>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</si>
  <si>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</si>
  <si>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</si>
  <si>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</si>
  <si>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</si>
  <si>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</si>
  <si>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</si>
  <si>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</si>
  <si>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</si>
  <si>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</si>
  <si>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</si>
  <si>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</si>
  <si>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</si>
  <si>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</si>
  <si>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</si>
  <si>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</si>
  <si>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</si>
  <si>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</si>
  <si>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Imperia Sky Garden</t>
  </si>
  <si>
    <t>Trần Minh Khánh</t>
  </si>
  <si>
    <t>Lê Hùng Cường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</si>
  <si>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091.250.2679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</si>
  <si>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091.649.9565</t>
    </r>
  </si>
  <si>
    <t>Tran Minh Khanh</t>
  </si>
  <si>
    <t>Cuong Le</t>
  </si>
  <si>
    <t>Phạm Hữu Viện</t>
  </si>
  <si>
    <t>Năm 2024
Imperia Sky Garden</t>
  </si>
  <si>
    <t>Đinh Ngọc Hiếu</t>
  </si>
  <si>
    <t>Trần Hồng Nhung</t>
  </si>
  <si>
    <t>Phạm Việt Dũng</t>
  </si>
  <si>
    <t>Nguyễn Tuấn Anh</t>
  </si>
  <si>
    <t>Bùi Thành Công</t>
  </si>
  <si>
    <t>Chung cư Imperia Sky Garden, 423 Minh Khai, Q.Hai Bà Trưng,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</si>
</sst>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88900</xdr:colOff>
      <xdr:row>11</xdr:row>
      <xdr:rowOff>25400</xdr:rowOff>
    </xdr:from>
    <xdr:to>
      <xdr:col>6</xdr:col>
      <xdr:colOff>1348278</xdr:colOff>
      <xdr:row>11</xdr:row>
      <xdr:rowOff>1397000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30B7786-C4F0-42E0-BFE9-EC760063D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6200" y="2279650"/>
          <a:ext cx="1259378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184151</xdr:colOff>
      <xdr:row>12</xdr:row>
      <xdr:rowOff>31750</xdr:rowOff>
    </xdr:from>
    <xdr:to>
      <xdr:col>6</xdr:col>
      <xdr:colOff>1272862</xdr:colOff>
      <xdr:row>12</xdr:row>
      <xdr:rowOff>1397000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0E0E03D-0E71-4B10-8B15-45F70652E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1451" y="3708400"/>
          <a:ext cx="1088711" cy="1365250"/>
        </a:xfrm>
        <a:prstGeom prst="rect">
          <a:avLst/>
        </a:prstGeom>
      </xdr:spPr>
    </xdr:pic>
    <xdr:clientData/>
  </xdr:twoCellAnchor>
  <xdr:twoCellAnchor editAs="oneCell">
    <xdr:from>
      <xdr:col>6</xdr:col>
      <xdr:colOff>88900</xdr:colOff>
      <xdr:row>16</xdr:row>
      <xdr:rowOff>31750</xdr:rowOff>
    </xdr:from>
    <xdr:to>
      <xdr:col>6</xdr:col>
      <xdr:colOff>1335809</xdr:colOff>
      <xdr:row>16</xdr:row>
      <xdr:rowOff>1403350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E2C4986-FB76-4204-A50E-DC32AEC66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6200" y="9398000"/>
          <a:ext cx="1246909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15</xdr:row>
      <xdr:rowOff>19050</xdr:rowOff>
    </xdr:from>
    <xdr:to>
      <xdr:col>6</xdr:col>
      <xdr:colOff>1311333</xdr:colOff>
      <xdr:row>15</xdr:row>
      <xdr:rowOff>1390650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700A47C-FC2C-4F3D-85D5-72F34F62B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1600" y="7962900"/>
          <a:ext cx="1197033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101600</xdr:colOff>
      <xdr:row>17</xdr:row>
      <xdr:rowOff>19050</xdr:rowOff>
    </xdr:from>
    <xdr:to>
      <xdr:col>6</xdr:col>
      <xdr:colOff>1323571</xdr:colOff>
      <xdr:row>17</xdr:row>
      <xdr:rowOff>1390650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1598D21-CA19-4B27-863A-BA85F118B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0" y="10807700"/>
          <a:ext cx="1221971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152401</xdr:colOff>
      <xdr:row>13</xdr:row>
      <xdr:rowOff>25402</xdr:rowOff>
    </xdr:from>
    <xdr:to>
      <xdr:col>6</xdr:col>
      <xdr:colOff>1301750</xdr:colOff>
      <xdr:row>13</xdr:row>
      <xdr:rowOff>1364552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0FF15D9-48C2-4175-8593-E857EB3D9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9701" y="5124452"/>
          <a:ext cx="1149349" cy="1339150"/>
        </a:xfrm>
        <a:prstGeom prst="rect">
          <a:avLst/>
        </a:prstGeom>
      </xdr:spPr>
    </xdr:pic>
    <xdr:clientData/>
  </xdr:twoCellAnchor>
  <xdr:twoCellAnchor editAs="oneCell">
    <xdr:from>
      <xdr:col>6</xdr:col>
      <xdr:colOff>107950</xdr:colOff>
      <xdr:row>14</xdr:row>
      <xdr:rowOff>25400</xdr:rowOff>
    </xdr:from>
    <xdr:to>
      <xdr:col>6</xdr:col>
      <xdr:colOff>1317452</xdr:colOff>
      <xdr:row>14</xdr:row>
      <xdr:rowOff>1397000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3B82EB2-B81B-412B-8B85-839381A3F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5250" y="6546850"/>
          <a:ext cx="1209502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95251</xdr:colOff>
      <xdr:row>18</xdr:row>
      <xdr:rowOff>31750</xdr:rowOff>
    </xdr:from>
    <xdr:to>
      <xdr:col>6</xdr:col>
      <xdr:colOff>1327150</xdr:colOff>
      <xdr:row>18</xdr:row>
      <xdr:rowOff>1398835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6A28669-437B-4BA8-B27B-04CDB3E04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2551" y="12242800"/>
          <a:ext cx="1231899" cy="136708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zoomScaleNormal="100" workbookViewId="0">
      <selection activeCell="D27" sqref="D27"/>
    </sheetView>
  </sheetViews>
  <sheetFormatPr defaultColWidth="8.81640625" defaultRowHeight="14.5" x14ac:dyDescent="0.35"/>
  <cols>
    <col min="1" max="1" width="0.26953125" style="1" customWidth="1"/>
    <col min="2" max="2" width="5.7265625" style="1" customWidth="1"/>
    <col min="3" max="3" width="3.7265625" style="1" customWidth="1"/>
    <col min="4" max="4" width="3.1796875" style="1" customWidth="1"/>
    <col min="5" max="5" width="15.54296875" style="1" customWidth="1"/>
    <col min="6" max="6" width="7.7265625" style="1" customWidth="1"/>
    <col min="7" max="7" width="20.7265625" style="1" customWidth="1"/>
    <col min="8" max="8" width="7.26953125" style="1" customWidth="1"/>
    <col min="9" max="9" width="4.7265625" style="1" customWidth="1"/>
    <col min="10" max="10" width="5.54296875" style="1" customWidth="1"/>
    <col min="11" max="11" width="13.26953125" style="1" customWidth="1"/>
    <col min="12" max="12" width="3.7265625" style="1" customWidth="1"/>
    <col min="13" max="13" width="8.7265625" style="1" customWidth="1"/>
    <col min="14" max="14" width="11.7265625" style="1" customWidth="1"/>
    <col min="15" max="15" width="26.7265625" style="1" customWidth="1"/>
    <col min="16" max="16384" width="8.81640625" style="1"/>
  </cols>
  <sheetData>
    <row r="1" spans="2:19" ht="10" customHeight="1" x14ac:dyDescent="0.35"/>
    <row r="2" spans="2:19" ht="22.15" customHeight="1" x14ac:dyDescent="0.45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35">
      <c r="B3" s="80" t="s">
        <v>19</v>
      </c>
      <c r="C3" s="80"/>
      <c r="D3" s="80"/>
      <c r="E3" s="81"/>
      <c r="F3" s="82" t="s">
        <v>42</v>
      </c>
      <c r="G3" s="83"/>
      <c r="H3" s="83"/>
      <c r="I3" s="83"/>
      <c r="J3" s="84"/>
      <c r="K3" s="17"/>
      <c r="L3" s="19"/>
      <c r="M3" s="25" t="s">
        <v>23</v>
      </c>
      <c r="N3" s="26" t="s">
        <v>22</v>
      </c>
    </row>
    <row r="4" spans="2:19" ht="18" customHeight="1" x14ac:dyDescent="0.35">
      <c r="B4" s="80" t="s">
        <v>29</v>
      </c>
      <c r="C4" s="81"/>
      <c r="D4" s="82" t="s">
        <v>56</v>
      </c>
      <c r="E4" s="83"/>
      <c r="F4" s="83"/>
      <c r="G4" s="83"/>
      <c r="H4" s="83"/>
      <c r="I4" s="83"/>
      <c r="J4" s="83"/>
      <c r="K4" s="84"/>
      <c r="L4" s="29"/>
      <c r="M4" s="49" t="s">
        <v>20</v>
      </c>
      <c r="N4" s="51">
        <v>440000</v>
      </c>
    </row>
    <row r="5" spans="2:19" ht="18" customHeight="1" x14ac:dyDescent="0.35">
      <c r="B5" s="80" t="s">
        <v>30</v>
      </c>
      <c r="C5" s="80"/>
      <c r="D5" s="81"/>
      <c r="E5" s="88" t="s">
        <v>43</v>
      </c>
      <c r="F5" s="89"/>
      <c r="G5" s="30" t="s">
        <v>45</v>
      </c>
      <c r="H5" s="100" t="s">
        <v>15</v>
      </c>
      <c r="I5" s="101"/>
      <c r="J5" s="85" t="s">
        <v>47</v>
      </c>
      <c r="K5" s="86"/>
      <c r="L5" s="87"/>
      <c r="M5" s="49" t="s">
        <v>17</v>
      </c>
      <c r="N5" s="51">
        <v>470000</v>
      </c>
    </row>
    <row r="6" spans="2:19" ht="18" customHeight="1" x14ac:dyDescent="0.35">
      <c r="B6" s="80" t="s">
        <v>28</v>
      </c>
      <c r="C6" s="81"/>
      <c r="D6" s="85" t="s">
        <v>44</v>
      </c>
      <c r="E6" s="86"/>
      <c r="F6" s="87"/>
      <c r="G6" s="30" t="s">
        <v>46</v>
      </c>
      <c r="H6" s="100" t="s">
        <v>15</v>
      </c>
      <c r="I6" s="101"/>
      <c r="J6" s="85" t="s">
        <v>48</v>
      </c>
      <c r="K6" s="86"/>
      <c r="L6" s="87"/>
      <c r="M6" s="49" t="s">
        <v>24</v>
      </c>
      <c r="N6" s="51">
        <v>500000</v>
      </c>
    </row>
    <row r="7" spans="2:19" ht="18" customHeight="1" x14ac:dyDescent="0.35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35">
      <c r="C8" s="90" t="s">
        <v>36</v>
      </c>
      <c r="D8" s="91"/>
      <c r="E8" s="92"/>
      <c r="F8" s="41">
        <v>8</v>
      </c>
      <c r="G8" s="107" t="s">
        <v>35</v>
      </c>
      <c r="H8" s="108"/>
      <c r="I8" s="105">
        <v>1</v>
      </c>
      <c r="J8" s="106"/>
      <c r="L8" s="28"/>
      <c r="M8" s="50" t="s">
        <v>12</v>
      </c>
      <c r="N8" s="52">
        <v>560000</v>
      </c>
    </row>
    <row r="9" spans="2:19" ht="6.15" customHeight="1" thickBot="1" x14ac:dyDescent="0.4"/>
    <row r="10" spans="2:19" ht="16.75" customHeight="1" x14ac:dyDescent="0.35">
      <c r="B10" s="75" t="s">
        <v>0</v>
      </c>
      <c r="C10" s="65" t="s">
        <v>1</v>
      </c>
      <c r="D10" s="66"/>
      <c r="E10" s="67"/>
      <c r="F10" s="75" t="s">
        <v>2</v>
      </c>
      <c r="G10" s="75" t="s">
        <v>3</v>
      </c>
      <c r="H10" s="4" t="s">
        <v>4</v>
      </c>
      <c r="I10" s="65" t="s">
        <v>13</v>
      </c>
      <c r="J10" s="67"/>
      <c r="K10" s="3" t="s">
        <v>8</v>
      </c>
      <c r="L10" s="103" t="s">
        <v>6</v>
      </c>
      <c r="M10" s="104"/>
      <c r="N10" s="5" t="s">
        <v>7</v>
      </c>
      <c r="O10" s="32" t="s">
        <v>32</v>
      </c>
      <c r="S10" s="6"/>
    </row>
    <row r="11" spans="2:19" ht="15" customHeight="1" thickBot="1" x14ac:dyDescent="0.4">
      <c r="B11" s="76"/>
      <c r="C11" s="68"/>
      <c r="D11" s="69"/>
      <c r="E11" s="70"/>
      <c r="F11" s="76"/>
      <c r="G11" s="76"/>
      <c r="H11" s="7" t="s">
        <v>10</v>
      </c>
      <c r="I11" s="78" t="s">
        <v>14</v>
      </c>
      <c r="J11" s="79"/>
      <c r="K11" s="8" t="s">
        <v>9</v>
      </c>
      <c r="L11" s="71" t="s">
        <v>27</v>
      </c>
      <c r="M11" s="72"/>
      <c r="N11" s="9" t="s">
        <v>5</v>
      </c>
      <c r="O11" s="9" t="s">
        <v>34</v>
      </c>
      <c r="S11" s="10"/>
    </row>
    <row r="12" spans="2:19" ht="112.15" customHeight="1" thickBot="1" x14ac:dyDescent="0.4">
      <c r="B12" s="11">
        <v>1</v>
      </c>
      <c r="C12" s="62" t="s">
        <v>49</v>
      </c>
      <c r="D12" s="63"/>
      <c r="E12" s="64"/>
      <c r="F12" s="12">
        <v>1976</v>
      </c>
      <c r="G12" s="12"/>
      <c r="H12" s="12" t="s">
        <v>26</v>
      </c>
      <c r="I12" s="62" t="s">
        <v>25</v>
      </c>
      <c r="J12" s="64"/>
      <c r="K12" s="14">
        <f t="shared" ref="K12:K20" si="0">IF(C12="","",IF(H12="T7",N$6,IF(H12="T6",N$4,IF(H12="T5",N$5,IF(H12="T4",N$6,IF(H12="T3",N$7,IF(H12="T2",N$8,"")))))))</f>
        <v>500000</v>
      </c>
      <c r="L12" s="73" t="str">
        <f>IF(F12="","",IF(K$2-F12&gt;=70,-50000,IF(K$2-F12&gt;=65,-40000,IF(OR(K$2-F12&gt;=60,K$2-F12&lt;15),-30000,""))))</f>
        <v/>
      </c>
      <c r="M12" s="74"/>
      <c r="N12" s="15">
        <f t="shared" ref="N12" si="1">IF(OR(C12="",K12=""),"",40000)</f>
        <v>40000</v>
      </c>
      <c r="O12" s="55" t="s">
        <v>50</v>
      </c>
      <c r="P12" s="58"/>
    </row>
    <row r="13" spans="2:19" ht="112.15" customHeight="1" thickBot="1" x14ac:dyDescent="0.4">
      <c r="B13" s="11">
        <v>2</v>
      </c>
      <c r="C13" s="62" t="s">
        <v>43</v>
      </c>
      <c r="D13" s="63"/>
      <c r="E13" s="64"/>
      <c r="F13" s="12">
        <v>1980</v>
      </c>
      <c r="G13" s="12"/>
      <c r="H13" s="12" t="s">
        <v>26</v>
      </c>
      <c r="I13" s="62" t="s">
        <v>25</v>
      </c>
      <c r="J13" s="64"/>
      <c r="K13" s="14">
        <f t="shared" si="0"/>
        <v>500000</v>
      </c>
      <c r="L13" s="73" t="str">
        <f t="shared" ref="L13:L20" si="2">IF(F13="","",IF(K$2-F13&gt;=70,-50000,IF(K$2-F13&gt;=65,-40000,IF(OR(K$2-F13&gt;=60,K$2-F13&lt;15),-30000,""))))</f>
        <v/>
      </c>
      <c r="M13" s="74"/>
      <c r="N13" s="15">
        <f t="shared" ref="N13:N20" si="3">IF(OR(C13="",K13=""),"",40000)</f>
        <v>40000</v>
      </c>
      <c r="O13" s="55" t="s">
        <v>50</v>
      </c>
      <c r="P13" s="58"/>
    </row>
    <row r="14" spans="2:19" ht="112.15" customHeight="1" thickBot="1" x14ac:dyDescent="0.4">
      <c r="B14" s="11">
        <v>3</v>
      </c>
      <c r="C14" s="62" t="s">
        <v>53</v>
      </c>
      <c r="D14" s="63"/>
      <c r="E14" s="64"/>
      <c r="F14" s="12">
        <v>1983</v>
      </c>
      <c r="G14" s="12"/>
      <c r="H14" s="12" t="s">
        <v>26</v>
      </c>
      <c r="I14" s="62" t="s">
        <v>25</v>
      </c>
      <c r="J14" s="64"/>
      <c r="K14" s="14">
        <f t="shared" si="0"/>
        <v>500000</v>
      </c>
      <c r="L14" s="73" t="str">
        <f t="shared" si="2"/>
        <v/>
      </c>
      <c r="M14" s="74"/>
      <c r="N14" s="15">
        <f t="shared" si="3"/>
        <v>40000</v>
      </c>
      <c r="O14" s="55" t="s">
        <v>50</v>
      </c>
    </row>
    <row r="15" spans="2:19" ht="112.15" customHeight="1" thickBot="1" x14ac:dyDescent="0.4">
      <c r="B15" s="11">
        <v>4</v>
      </c>
      <c r="C15" s="62" t="s">
        <v>54</v>
      </c>
      <c r="D15" s="63"/>
      <c r="E15" s="64"/>
      <c r="F15" s="12">
        <v>1984</v>
      </c>
      <c r="G15" s="12"/>
      <c r="H15" s="12" t="s">
        <v>26</v>
      </c>
      <c r="I15" s="62" t="s">
        <v>25</v>
      </c>
      <c r="J15" s="64"/>
      <c r="K15" s="14">
        <f t="shared" si="0"/>
        <v>500000</v>
      </c>
      <c r="L15" s="73" t="str">
        <f t="shared" si="2"/>
        <v/>
      </c>
      <c r="M15" s="74"/>
      <c r="N15" s="15">
        <f t="shared" si="3"/>
        <v>40000</v>
      </c>
      <c r="O15" s="55" t="s">
        <v>50</v>
      </c>
    </row>
    <row r="16" spans="2:19" ht="112.15" customHeight="1" thickBot="1" x14ac:dyDescent="0.4">
      <c r="B16" s="11">
        <v>5</v>
      </c>
      <c r="C16" s="62" t="s">
        <v>51</v>
      </c>
      <c r="D16" s="63"/>
      <c r="E16" s="64"/>
      <c r="F16" s="12">
        <v>1978</v>
      </c>
      <c r="G16" s="12"/>
      <c r="H16" s="12" t="s">
        <v>11</v>
      </c>
      <c r="I16" s="62" t="s">
        <v>25</v>
      </c>
      <c r="J16" s="64"/>
      <c r="K16" s="14">
        <f t="shared" si="0"/>
        <v>530000</v>
      </c>
      <c r="L16" s="73" t="str">
        <f t="shared" si="2"/>
        <v/>
      </c>
      <c r="M16" s="74"/>
      <c r="N16" s="15">
        <f t="shared" si="3"/>
        <v>40000</v>
      </c>
      <c r="O16" s="55" t="s">
        <v>50</v>
      </c>
    </row>
    <row r="17" spans="2:16" ht="112.15" customHeight="1" thickBot="1" x14ac:dyDescent="0.4">
      <c r="B17" s="11">
        <v>6</v>
      </c>
      <c r="C17" s="62" t="s">
        <v>52</v>
      </c>
      <c r="D17" s="63"/>
      <c r="E17" s="64"/>
      <c r="F17" s="12">
        <v>1980</v>
      </c>
      <c r="G17" s="12"/>
      <c r="H17" s="12" t="s">
        <v>11</v>
      </c>
      <c r="I17" s="62" t="s">
        <v>25</v>
      </c>
      <c r="J17" s="64"/>
      <c r="K17" s="14">
        <f t="shared" si="0"/>
        <v>530000</v>
      </c>
      <c r="L17" s="73" t="str">
        <f t="shared" si="2"/>
        <v/>
      </c>
      <c r="M17" s="74"/>
      <c r="N17" s="15">
        <f t="shared" si="3"/>
        <v>40000</v>
      </c>
      <c r="O17" s="55" t="s">
        <v>50</v>
      </c>
    </row>
    <row r="18" spans="2:16" ht="112.15" customHeight="1" thickBot="1" x14ac:dyDescent="0.4">
      <c r="B18" s="11">
        <v>7</v>
      </c>
      <c r="C18" s="62" t="s">
        <v>44</v>
      </c>
      <c r="D18" s="63"/>
      <c r="E18" s="64"/>
      <c r="F18" s="12">
        <v>1982</v>
      </c>
      <c r="G18" s="12"/>
      <c r="H18" s="12" t="s">
        <v>11</v>
      </c>
      <c r="I18" s="62" t="s">
        <v>25</v>
      </c>
      <c r="J18" s="64"/>
      <c r="K18" s="14">
        <f t="shared" si="0"/>
        <v>530000</v>
      </c>
      <c r="L18" s="73" t="str">
        <f t="shared" si="2"/>
        <v/>
      </c>
      <c r="M18" s="74"/>
      <c r="N18" s="15">
        <f t="shared" si="3"/>
        <v>40000</v>
      </c>
      <c r="O18" s="55" t="s">
        <v>50</v>
      </c>
      <c r="P18" s="93"/>
    </row>
    <row r="19" spans="2:16" ht="112.15" customHeight="1" thickBot="1" x14ac:dyDescent="0.4">
      <c r="B19" s="11">
        <v>8</v>
      </c>
      <c r="C19" s="59" t="s">
        <v>55</v>
      </c>
      <c r="D19" s="60"/>
      <c r="E19" s="61"/>
      <c r="F19" s="12">
        <v>1988</v>
      </c>
      <c r="G19" s="12"/>
      <c r="H19" s="34" t="s">
        <v>26</v>
      </c>
      <c r="I19" s="59" t="s">
        <v>33</v>
      </c>
      <c r="J19" s="61"/>
      <c r="K19" s="14">
        <f t="shared" si="0"/>
        <v>500000</v>
      </c>
      <c r="L19" s="73" t="str">
        <f t="shared" si="2"/>
        <v/>
      </c>
      <c r="M19" s="74"/>
      <c r="N19" s="15">
        <f t="shared" si="3"/>
        <v>40000</v>
      </c>
      <c r="O19" s="33"/>
      <c r="P19" s="93"/>
    </row>
    <row r="20" spans="2:16" ht="112.15" customHeight="1" thickBot="1" x14ac:dyDescent="0.4">
      <c r="B20" s="13">
        <v>9</v>
      </c>
      <c r="C20" s="59"/>
      <c r="D20" s="60"/>
      <c r="E20" s="61"/>
      <c r="F20" s="35"/>
      <c r="G20" s="35"/>
      <c r="H20" s="35"/>
      <c r="I20" s="59"/>
      <c r="J20" s="61"/>
      <c r="K20" s="16" t="str">
        <f t="shared" si="0"/>
        <v/>
      </c>
      <c r="L20" s="73" t="str">
        <f t="shared" si="2"/>
        <v/>
      </c>
      <c r="M20" s="74"/>
      <c r="N20" s="15" t="str">
        <f t="shared" si="3"/>
        <v/>
      </c>
      <c r="O20" s="33"/>
      <c r="P20" s="40"/>
    </row>
    <row r="21" spans="2:16" ht="14.5" customHeight="1" x14ac:dyDescent="0.35">
      <c r="B21" s="42"/>
      <c r="C21" s="43"/>
      <c r="D21" s="43"/>
      <c r="E21" s="43"/>
      <c r="F21" s="43"/>
      <c r="G21" s="43"/>
      <c r="H21" s="56" t="s">
        <v>38</v>
      </c>
      <c r="I21" s="56"/>
      <c r="J21" s="56"/>
      <c r="K21" s="45" t="s">
        <v>8</v>
      </c>
      <c r="L21" s="57" t="s">
        <v>39</v>
      </c>
      <c r="M21" s="57"/>
      <c r="N21" s="46" t="s">
        <v>40</v>
      </c>
      <c r="O21" s="47" t="s">
        <v>41</v>
      </c>
      <c r="P21" s="44"/>
    </row>
    <row r="22" spans="2:16" x14ac:dyDescent="0.35">
      <c r="B22" s="20"/>
      <c r="C22" s="20"/>
      <c r="D22" s="20"/>
      <c r="E22" s="21"/>
      <c r="G22" s="18" t="s">
        <v>16</v>
      </c>
      <c r="H22" s="77">
        <f>SUM(K22:O22)</f>
        <v>5010000</v>
      </c>
      <c r="I22" s="77"/>
      <c r="J22" s="77"/>
      <c r="K22" s="48">
        <f>SUM(K12:K20)</f>
        <v>4090000</v>
      </c>
      <c r="L22" s="102">
        <f>SUM(L12:L20)</f>
        <v>0</v>
      </c>
      <c r="M22" s="102">
        <f>SUM(M12:M20)</f>
        <v>0</v>
      </c>
      <c r="N22" s="48">
        <f>SUM(N12:N20)</f>
        <v>320000</v>
      </c>
      <c r="O22" s="54">
        <v>600000</v>
      </c>
    </row>
    <row r="23" spans="2:16" x14ac:dyDescent="0.35">
      <c r="B23" s="20"/>
      <c r="C23" s="20"/>
      <c r="D23" s="20"/>
      <c r="E23" s="21"/>
      <c r="F23" s="20"/>
      <c r="G23" s="31" t="s">
        <v>37</v>
      </c>
      <c r="H23" s="97">
        <f>IF(OR(I8="",I8&gt;10),"",IF(I8&gt;=5,4500000,IF(I8=4,4000000,IF(I8=3,3500000,IF(I8=2,2500000,IF(I8=1,1500000,""))))))</f>
        <v>1500000</v>
      </c>
      <c r="I23" s="98"/>
      <c r="J23" s="99"/>
    </row>
    <row r="24" spans="2:16" x14ac:dyDescent="0.35">
      <c r="B24" s="20"/>
      <c r="C24" s="20"/>
      <c r="D24" s="20"/>
      <c r="E24" s="21"/>
      <c r="F24" s="20"/>
      <c r="G24" s="31" t="s">
        <v>31</v>
      </c>
      <c r="H24" s="94">
        <f>IF(OR(H23="",H23="?",H23="???"),"",SUM(H22:J23))</f>
        <v>6510000</v>
      </c>
      <c r="I24" s="95"/>
      <c r="J24" s="96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LENOVO</cp:lastModifiedBy>
  <dcterms:created xsi:type="dcterms:W3CDTF">2024-02-19T01:35:45Z</dcterms:created>
  <dcterms:modified xsi:type="dcterms:W3CDTF">2025-03-10T02:04:58Z</dcterms:modified>
</cp:coreProperties>
</file>