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ANNH\Desktop\TMP\Bong ban\ping tour\"/>
    </mc:Choice>
  </mc:AlternateContent>
  <bookViews>
    <workbookView xWindow="0" yWindow="0" windowWidth="28800" windowHeight="12330"/>
  </bookViews>
  <sheets>
    <sheet name="Riverside 79 Thanh Đàm" sheetId="3" r:id="rId1"/>
  </sheets>
  <calcPr calcId="162913"/>
</workbook>
</file>

<file path=xl/calcChain.xml><?xml version="1.0" encoding="utf-8"?>
<calcChain xmlns="http://schemas.openxmlformats.org/spreadsheetml/2006/main">
  <c r="H23" i="3" l="1"/>
  <c r="N20" i="3"/>
  <c r="L20" i="3"/>
  <c r="K20" i="3"/>
  <c r="L19" i="3"/>
  <c r="K19" i="3"/>
  <c r="N19" i="3" s="1"/>
  <c r="L18" i="3"/>
  <c r="K18" i="3"/>
  <c r="N18" i="3" s="1"/>
  <c r="L17" i="3"/>
  <c r="K17" i="3"/>
  <c r="N17" i="3" s="1"/>
  <c r="L16" i="3"/>
  <c r="K16" i="3"/>
  <c r="N16" i="3" s="1"/>
  <c r="L15" i="3"/>
  <c r="K15" i="3"/>
  <c r="N15" i="3" s="1"/>
  <c r="N14" i="3"/>
  <c r="L14" i="3"/>
  <c r="K14" i="3"/>
  <c r="N13" i="3"/>
  <c r="L13" i="3"/>
  <c r="K13" i="3"/>
  <c r="N12" i="3"/>
  <c r="L12" i="3"/>
  <c r="K12" i="3"/>
  <c r="L22" i="3" l="1"/>
  <c r="K22" i="3"/>
  <c r="N22" i="3"/>
  <c r="H22" i="3" l="1"/>
  <c r="H24" i="3" s="1"/>
</calcChain>
</file>

<file path=xl/sharedStrings.xml><?xml version="1.0" encoding="utf-8"?>
<sst xmlns="http://schemas.openxmlformats.org/spreadsheetml/2006/main" count="76" uniqueCount="57">
  <si>
    <t>Hoàng Trọng Cảnh</t>
  </si>
  <si>
    <t>T4</t>
  </si>
  <si>
    <t>Nguyễn Hữu Hoàn</t>
  </si>
  <si>
    <t>T3</t>
  </si>
  <si>
    <t>Nguyễn Hữu Bình Trọng</t>
  </si>
  <si>
    <t>Vũ Tuấn Anh</t>
  </si>
  <si>
    <t>Riverside 79 Thanh Đàm - Loạt đầu PingTour 2025</t>
  </si>
  <si>
    <t>STT</t>
  </si>
  <si>
    <t>Hạng</t>
  </si>
  <si>
    <t>ĐĂNG KÝ ĐỘI THAM GIA PINGTOUR</t>
  </si>
  <si>
    <t>Tên đội đăng ký thi đấu:</t>
  </si>
  <si>
    <t>Riverside 79 Thanh Đàm</t>
  </si>
  <si>
    <t xml:space="preserve">  Hạng</t>
  </si>
  <si>
    <t>Mức</t>
  </si>
  <si>
    <t>Địa chỉ:</t>
  </si>
  <si>
    <t>T6</t>
  </si>
  <si>
    <t>Đội trưởng:</t>
  </si>
  <si>
    <t>Đt. 091.213.1161</t>
  </si>
  <si>
    <t>Facebook:</t>
  </si>
  <si>
    <t>Anh Vu Tuan</t>
  </si>
  <si>
    <t>T5</t>
  </si>
  <si>
    <r>
      <rPr>
        <b/>
        <sz val="13"/>
        <color theme="1"/>
        <rFont val="Times New Roman"/>
      </rPr>
      <t>Đội phó:</t>
    </r>
    <r>
      <rPr>
        <sz val="13"/>
        <color theme="1"/>
        <rFont val="Times New Roman"/>
      </rPr>
      <t xml:space="preserve"> </t>
    </r>
  </si>
  <si>
    <t>Đt. 098.603.2114</t>
  </si>
  <si>
    <t xml:space="preserve">Hoang Trong Canh </t>
  </si>
  <si>
    <t xml:space="preserve">   T4=T7</t>
  </si>
  <si>
    <t>Chúng tôi xin đăng ký Danh sách các VĐV của đội tham gia giải cụ thể như sau:</t>
  </si>
  <si>
    <t>- Tổng số Vđv:</t>
  </si>
  <si>
    <t>- Trong đó, Số Vđv mới:</t>
  </si>
  <si>
    <t>T2</t>
  </si>
  <si>
    <t>Họ tên</t>
  </si>
  <si>
    <t>Năm sinh</t>
  </si>
  <si>
    <t>Ảnh chân dung</t>
  </si>
  <si>
    <t>Là Vđv</t>
  </si>
  <si>
    <t>Phí tham gia</t>
  </si>
  <si>
    <t>Giảm cho</t>
  </si>
  <si>
    <t>File Ảnh</t>
  </si>
  <si>
    <t>Ghi chú về Vđv cũ</t>
  </si>
  <si>
    <t>Vđv</t>
  </si>
  <si>
    <r>
      <rPr>
        <b/>
        <sz val="11"/>
        <color theme="1"/>
        <rFont val="Calibri"/>
      </rPr>
      <t>Cũ</t>
    </r>
    <r>
      <rPr>
        <sz val="11"/>
        <color theme="1"/>
        <rFont val="Calibri"/>
      </rPr>
      <t xml:space="preserve">/or </t>
    </r>
    <r>
      <rPr>
        <b/>
        <sz val="11"/>
        <color theme="1"/>
        <rFont val="Calibri"/>
      </rPr>
      <t>Mới</t>
    </r>
  </si>
  <si>
    <t>VĐv theo Hạng</t>
  </si>
  <si>
    <t>Tuổi (nếucó)</t>
  </si>
  <si>
    <t>và Điểm</t>
  </si>
  <si>
    <t>Gần nhất Năm nào? ở Đội nào?</t>
  </si>
  <si>
    <t>Vđv cũ</t>
  </si>
  <si>
    <t>Y2024, T&amp;T Vĩnh Hưng</t>
  </si>
  <si>
    <t>Bui Thanh Tùng</t>
  </si>
  <si>
    <t>Nguyễn Văn Hưởng</t>
  </si>
  <si>
    <t>Nguyễn Bá Thắng</t>
  </si>
  <si>
    <t>Vđv mới</t>
  </si>
  <si>
    <t>Cộng</t>
  </si>
  <si>
    <t>Giảm do tuổi</t>
  </si>
  <si>
    <t>File Ảnh Điểm</t>
  </si>
  <si>
    <t>Đảm bảo thực hiện vòng đấu</t>
  </si>
  <si>
    <r>
      <rPr>
        <b/>
        <sz val="11"/>
        <color theme="1"/>
        <rFont val="Calibri"/>
      </rPr>
      <t xml:space="preserve">Kinh phí </t>
    </r>
    <r>
      <rPr>
        <sz val="11"/>
        <color theme="1"/>
        <rFont val="Calibri"/>
      </rPr>
      <t>(chưa Cọc hạng)</t>
    </r>
    <r>
      <rPr>
        <b/>
        <sz val="11"/>
        <color theme="1"/>
        <rFont val="Calibri"/>
      </rPr>
      <t>:</t>
    </r>
  </si>
  <si>
    <r>
      <rPr>
        <sz val="11"/>
        <color rgb="FFC00000"/>
        <rFont val="Calibri"/>
      </rPr>
      <t>Tạm thu</t>
    </r>
    <r>
      <rPr>
        <sz val="11"/>
        <color theme="1"/>
        <rFont val="Calibri"/>
      </rPr>
      <t xml:space="preserve"> Cọc:</t>
    </r>
  </si>
  <si>
    <t>Tsố:</t>
  </si>
  <si>
    <t>Nguyễn Bá Chiến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</si>
</sst>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rgb="FF000000"/>
      <name val="Calibri"/>
      <scheme val="minor"/>
    </font>
    <font>
      <sz val="10"/>
      <name val="Calibri"/>
    </font>
    <font>
      <sz val="11"/>
      <color theme="1"/>
      <name val="Calibri"/>
    </font>
    <font>
      <sz val="15"/>
      <color theme="1"/>
      <name val="Calibri"/>
    </font>
    <font>
      <b/>
      <sz val="15"/>
      <color theme="1"/>
      <name val="Times New Roman"/>
    </font>
    <font>
      <b/>
      <sz val="15"/>
      <color rgb="FFC00000"/>
      <name val="Times New Roman"/>
    </font>
    <font>
      <b/>
      <sz val="13"/>
      <color theme="1"/>
      <name val="Times New Roman"/>
    </font>
    <font>
      <sz val="13"/>
      <color theme="1"/>
      <name val="Times New Roman"/>
    </font>
    <font>
      <b/>
      <sz val="12"/>
      <color rgb="FF333399"/>
      <name val="Calibri"/>
    </font>
    <font>
      <b/>
      <sz val="11"/>
      <color rgb="FF333399"/>
      <name val="Calibri"/>
    </font>
    <font>
      <sz val="11"/>
      <color rgb="FF333399"/>
      <name val="Calibri"/>
    </font>
    <font>
      <sz val="13"/>
      <color rgb="FF0000CC"/>
      <name val="Times New Roman"/>
    </font>
    <font>
      <sz val="13"/>
      <color rgb="FFFF0000"/>
      <name val="Times New Roman"/>
    </font>
    <font>
      <b/>
      <sz val="12"/>
      <color theme="1"/>
      <name val="Calibri"/>
    </font>
    <font>
      <b/>
      <sz val="11"/>
      <color theme="1"/>
      <name val="Calibri"/>
    </font>
    <font>
      <sz val="12"/>
      <color theme="1"/>
      <name val="Times New Roman"/>
    </font>
    <font>
      <sz val="12"/>
      <color rgb="FF0000CC"/>
      <name val="Times New Roman"/>
    </font>
    <font>
      <b/>
      <sz val="11"/>
      <color rgb="FF0000CC"/>
      <name val="Calibri"/>
    </font>
    <font>
      <sz val="11"/>
      <color rgb="FFC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FF9FF"/>
        <bgColor rgb="FFEFF9FF"/>
      </patternFill>
    </fill>
    <fill>
      <patternFill patternType="solid">
        <fgColor rgb="FFFFFAEB"/>
        <bgColor rgb="FFFFFAEB"/>
      </patternFill>
    </fill>
    <fill>
      <patternFill patternType="solid">
        <fgColor rgb="FFFFF6DD"/>
        <bgColor rgb="FFFFF6DD"/>
      </patternFill>
    </fill>
    <fill>
      <patternFill patternType="solid">
        <fgColor rgb="FFFFEBFF"/>
        <bgColor rgb="FFFFEBFF"/>
      </patternFill>
    </fill>
    <fill>
      <patternFill patternType="solid">
        <fgColor rgb="FFFFF9E7"/>
        <bgColor rgb="FFFFF9E7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/>
      <top/>
      <bottom/>
      <diagonal/>
    </border>
    <border>
      <left style="hair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8" fillId="3" borderId="8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7" fillId="0" borderId="7" xfId="0" applyFont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3" fontId="10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9" fillId="3" borderId="8" xfId="0" applyFont="1" applyFill="1" applyBorder="1" applyAlignment="1">
      <alignment horizontal="center"/>
    </xf>
    <xf numFmtId="3" fontId="10" fillId="0" borderId="8" xfId="0" applyNumberFormat="1" applyFont="1" applyBorder="1" applyAlignment="1">
      <alignment horizontal="center"/>
    </xf>
    <xf numFmtId="0" fontId="13" fillId="0" borderId="1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3" fontId="2" fillId="4" borderId="24" xfId="0" applyNumberFormat="1" applyFont="1" applyFill="1" applyBorder="1" applyAlignment="1">
      <alignment horizontal="center" vertical="center" wrapText="1"/>
    </xf>
    <xf numFmtId="3" fontId="2" fillId="4" borderId="25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3" fontId="2" fillId="4" borderId="25" xfId="0" applyNumberFormat="1" applyFont="1" applyFill="1" applyBorder="1" applyAlignment="1">
      <alignment horizontal="center" vertical="center" wrapText="1"/>
    </xf>
    <xf numFmtId="0" fontId="2" fillId="0" borderId="26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3" fontId="2" fillId="0" borderId="30" xfId="0" applyNumberFormat="1" applyFont="1" applyBorder="1" applyAlignment="1">
      <alignment horizontal="center" vertical="center" wrapText="1"/>
    </xf>
    <xf numFmtId="3" fontId="2" fillId="0" borderId="30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left"/>
    </xf>
    <xf numFmtId="0" fontId="14" fillId="0" borderId="0" xfId="0" applyFont="1" applyAlignment="1">
      <alignment horizontal="right"/>
    </xf>
    <xf numFmtId="3" fontId="14" fillId="6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7" fillId="2" borderId="5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6" fillId="0" borderId="5" xfId="0" quotePrefix="1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 wrapText="1"/>
    </xf>
    <xf numFmtId="0" fontId="1" fillId="0" borderId="16" xfId="0" applyFont="1" applyBorder="1"/>
    <xf numFmtId="0" fontId="12" fillId="2" borderId="5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1" fillId="0" borderId="20" xfId="0" applyFont="1" applyBorder="1"/>
    <xf numFmtId="0" fontId="6" fillId="0" borderId="0" xfId="0" applyFont="1" applyAlignment="1">
      <alignment horizontal="left" vertical="center"/>
    </xf>
    <xf numFmtId="0" fontId="1" fillId="0" borderId="4" xfId="0" applyFont="1" applyBorder="1"/>
    <xf numFmtId="0" fontId="13" fillId="0" borderId="13" xfId="0" applyFont="1" applyBorder="1" applyAlignment="1">
      <alignment horizontal="center" vertical="center" wrapText="1"/>
    </xf>
    <xf numFmtId="0" fontId="1" fillId="0" borderId="17" xfId="0" applyFont="1" applyBorder="1"/>
    <xf numFmtId="0" fontId="1" fillId="0" borderId="15" xfId="0" applyFont="1" applyBorder="1"/>
    <xf numFmtId="0" fontId="1" fillId="0" borderId="18" xfId="0" applyFont="1" applyBorder="1"/>
    <xf numFmtId="0" fontId="1" fillId="0" borderId="19" xfId="0" applyFont="1" applyBorder="1"/>
    <xf numFmtId="0" fontId="6" fillId="0" borderId="12" xfId="0" quotePrefix="1" applyFont="1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0" fillId="0" borderId="0" xfId="0" applyFont="1" applyAlignment="1"/>
    <xf numFmtId="0" fontId="7" fillId="2" borderId="5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1" fillId="0" borderId="10" xfId="0" applyFont="1" applyBorder="1"/>
    <xf numFmtId="0" fontId="16" fillId="0" borderId="21" xfId="0" applyFont="1" applyBorder="1" applyAlignment="1">
      <alignment horizontal="center" vertical="center" wrapText="1"/>
    </xf>
    <xf numFmtId="0" fontId="1" fillId="0" borderId="22" xfId="0" applyFont="1" applyBorder="1"/>
    <xf numFmtId="0" fontId="1" fillId="0" borderId="23" xfId="0" applyFont="1" applyBorder="1"/>
    <xf numFmtId="0" fontId="15" fillId="0" borderId="21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3" fontId="2" fillId="4" borderId="21" xfId="0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" fillId="0" borderId="28" xfId="0" applyFont="1" applyBorder="1"/>
    <xf numFmtId="0" fontId="1" fillId="0" borderId="29" xfId="0" applyFont="1" applyBorder="1"/>
    <xf numFmtId="3" fontId="14" fillId="5" borderId="2" xfId="0" applyNumberFormat="1" applyFont="1" applyFill="1" applyBorder="1" applyAlignment="1">
      <alignment horizontal="center"/>
    </xf>
    <xf numFmtId="0" fontId="1" fillId="0" borderId="31" xfId="0" applyFont="1" applyBorder="1"/>
    <xf numFmtId="0" fontId="1" fillId="0" borderId="3" xfId="0" applyFont="1" applyBorder="1"/>
    <xf numFmtId="3" fontId="2" fillId="6" borderId="2" xfId="0" applyNumberFormat="1" applyFont="1" applyFill="1" applyBorder="1" applyAlignment="1">
      <alignment horizontal="center"/>
    </xf>
    <xf numFmtId="3" fontId="17" fillId="5" borderId="2" xfId="0" applyNumberFormat="1" applyFont="1" applyFill="1" applyBorder="1" applyAlignment="1">
      <alignment horizontal="center"/>
    </xf>
    <xf numFmtId="0" fontId="2" fillId="0" borderId="26" xfId="0" applyFont="1" applyBorder="1" applyAlignment="1">
      <alignment horizontal="left" vertical="center"/>
    </xf>
    <xf numFmtId="0" fontId="1" fillId="0" borderId="26" xfId="0" applyFont="1" applyBorder="1"/>
    <xf numFmtId="3" fontId="2" fillId="0" borderId="27" xfId="0" applyNumberFormat="1" applyFont="1" applyBorder="1" applyAlignment="1">
      <alignment horizontal="center" vertical="center"/>
    </xf>
    <xf numFmtId="3" fontId="14" fillId="6" borderId="2" xfId="0" applyNumberFormat="1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114301</xdr:colOff>
      <xdr:row>13</xdr:row>
      <xdr:rowOff>28575</xdr:rowOff>
    </xdr:from>
    <xdr:ext cx="1092200" cy="1260475"/>
    <xdr:pic>
      <xdr:nvPicPr>
        <xdr:cNvPr id="2" name="image23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33651" y="5280025"/>
          <a:ext cx="1092200" cy="12604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95250</xdr:colOff>
      <xdr:row>12</xdr:row>
      <xdr:rowOff>47625</xdr:rowOff>
    </xdr:from>
    <xdr:ext cx="1152525" cy="1323975"/>
    <xdr:pic>
      <xdr:nvPicPr>
        <xdr:cNvPr id="3" name="image15.png" title="Image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69850</xdr:colOff>
      <xdr:row>17</xdr:row>
      <xdr:rowOff>41275</xdr:rowOff>
    </xdr:from>
    <xdr:ext cx="1152525" cy="1323975"/>
    <xdr:pic>
      <xdr:nvPicPr>
        <xdr:cNvPr id="6" name="image16.png" title="Image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489200" y="10956925"/>
          <a:ext cx="1152525" cy="13239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16</xdr:col>
      <xdr:colOff>0</xdr:colOff>
      <xdr:row>17</xdr:row>
      <xdr:rowOff>0</xdr:rowOff>
    </xdr:from>
    <xdr:to>
      <xdr:col>16</xdr:col>
      <xdr:colOff>304800</xdr:colOff>
      <xdr:row>17</xdr:row>
      <xdr:rowOff>304800</xdr:rowOff>
    </xdr:to>
    <xdr:sp macro="" textlink="">
      <xdr:nvSpPr>
        <xdr:cNvPr id="1026" name="AutoShape 2" descr="blob:https://chat.zalo.me/2a548370-97dd-4a5d-b716-9b522575e378"/>
        <xdr:cNvSpPr>
          <a:spLocks noChangeAspect="1" noChangeArrowheads="1"/>
        </xdr:cNvSpPr>
      </xdr:nvSpPr>
      <xdr:spPr bwMode="auto">
        <a:xfrm>
          <a:off x="9696450" y="1091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17</xdr:row>
      <xdr:rowOff>0</xdr:rowOff>
    </xdr:from>
    <xdr:to>
      <xdr:col>16</xdr:col>
      <xdr:colOff>304800</xdr:colOff>
      <xdr:row>17</xdr:row>
      <xdr:rowOff>304800</xdr:rowOff>
    </xdr:to>
    <xdr:sp macro="" textlink="">
      <xdr:nvSpPr>
        <xdr:cNvPr id="1027" name="AutoShape 3" descr="blob:https://chat.zalo.me/2a548370-97dd-4a5d-b716-9b522575e378"/>
        <xdr:cNvSpPr>
          <a:spLocks noChangeAspect="1" noChangeArrowheads="1"/>
        </xdr:cNvSpPr>
      </xdr:nvSpPr>
      <xdr:spPr bwMode="auto">
        <a:xfrm>
          <a:off x="9696450" y="10915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107950</xdr:colOff>
      <xdr:row>14</xdr:row>
      <xdr:rowOff>38101</xdr:rowOff>
    </xdr:from>
    <xdr:to>
      <xdr:col>6</xdr:col>
      <xdr:colOff>1225550</xdr:colOff>
      <xdr:row>14</xdr:row>
      <xdr:rowOff>1382904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27300" y="6705601"/>
          <a:ext cx="1117600" cy="1344803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11</xdr:row>
      <xdr:rowOff>38100</xdr:rowOff>
    </xdr:from>
    <xdr:to>
      <xdr:col>6</xdr:col>
      <xdr:colOff>1139811</xdr:colOff>
      <xdr:row>11</xdr:row>
      <xdr:rowOff>1377950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52701" y="2457450"/>
          <a:ext cx="1006460" cy="1339850"/>
        </a:xfrm>
        <a:prstGeom prst="rect">
          <a:avLst/>
        </a:prstGeom>
      </xdr:spPr>
    </xdr:pic>
    <xdr:clientData/>
  </xdr:twoCellAnchor>
  <xdr:twoCellAnchor editAs="oneCell">
    <xdr:from>
      <xdr:col>6</xdr:col>
      <xdr:colOff>176214</xdr:colOff>
      <xdr:row>16</xdr:row>
      <xdr:rowOff>57150</xdr:rowOff>
    </xdr:from>
    <xdr:to>
      <xdr:col>6</xdr:col>
      <xdr:colOff>1162050</xdr:colOff>
      <xdr:row>16</xdr:row>
      <xdr:rowOff>1371599</xdr:rowOff>
    </xdr:to>
    <xdr:pic>
      <xdr:nvPicPr>
        <xdr:cNvPr id="15" name="Picture 14" descr="E:\Anh\Tai lieu GD\AnhHoSo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5564" y="9556750"/>
          <a:ext cx="985836" cy="13144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114300</xdr:colOff>
      <xdr:row>15</xdr:row>
      <xdr:rowOff>60563</xdr:rowOff>
    </xdr:from>
    <xdr:to>
      <xdr:col>6</xdr:col>
      <xdr:colOff>1195528</xdr:colOff>
      <xdr:row>15</xdr:row>
      <xdr:rowOff>1346201</xdr:rowOff>
    </xdr:to>
    <xdr:pic>
      <xdr:nvPicPr>
        <xdr:cNvPr id="18" name="Picture 17" descr="C:\Users\HOANNH\Desktop\TMP\Bong ban\ping tour\Huong1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8144113"/>
          <a:ext cx="1081228" cy="1285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76200</xdr:colOff>
      <xdr:row>18</xdr:row>
      <xdr:rowOff>23301</xdr:rowOff>
    </xdr:from>
    <xdr:to>
      <xdr:col>6</xdr:col>
      <xdr:colOff>1225550</xdr:colOff>
      <xdr:row>18</xdr:row>
      <xdr:rowOff>1352550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95550" y="12355001"/>
          <a:ext cx="1149350" cy="13292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19" workbookViewId="0">
      <selection activeCell="C20" sqref="C20:E20"/>
    </sheetView>
  </sheetViews>
  <sheetFormatPr defaultColWidth="14.3984375" defaultRowHeight="15.75" customHeight="1" x14ac:dyDescent="0.3"/>
  <cols>
    <col min="1" max="1" width="0.296875" customWidth="1"/>
    <col min="2" max="2" width="5.69921875" customWidth="1"/>
    <col min="3" max="3" width="3.69921875" customWidth="1"/>
    <col min="4" max="4" width="3.09765625" customWidth="1"/>
    <col min="5" max="5" width="17.59765625" customWidth="1"/>
    <col min="6" max="6" width="7.69921875" customWidth="1"/>
    <col min="7" max="7" width="20.69921875" customWidth="1"/>
    <col min="8" max="8" width="7.296875" customWidth="1"/>
    <col min="9" max="9" width="4.69921875" customWidth="1"/>
    <col min="10" max="10" width="5.59765625" customWidth="1"/>
    <col min="11" max="11" width="13.296875" customWidth="1"/>
    <col min="12" max="12" width="3.69921875" customWidth="1"/>
    <col min="13" max="13" width="8.69921875" customWidth="1"/>
    <col min="14" max="14" width="11.69921875" customWidth="1"/>
    <col min="15" max="15" width="30" bestFit="1" customWidth="1"/>
    <col min="16" max="26" width="8.8984375" customWidth="1"/>
  </cols>
  <sheetData>
    <row r="1" spans="1:26" ht="9.7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 x14ac:dyDescent="0.45">
      <c r="A2" s="1"/>
      <c r="B2" s="2"/>
      <c r="C2" s="2"/>
      <c r="D2" s="2"/>
      <c r="E2" s="3"/>
      <c r="F2" s="3"/>
      <c r="G2" s="3"/>
      <c r="H2" s="3"/>
      <c r="I2" s="3"/>
      <c r="J2" s="4" t="s">
        <v>9</v>
      </c>
      <c r="K2" s="5">
        <v>2025</v>
      </c>
      <c r="L2" s="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35">
      <c r="A3" s="1"/>
      <c r="B3" s="67" t="s">
        <v>10</v>
      </c>
      <c r="C3" s="76"/>
      <c r="D3" s="76"/>
      <c r="E3" s="68"/>
      <c r="F3" s="77" t="s">
        <v>11</v>
      </c>
      <c r="G3" s="59"/>
      <c r="H3" s="59"/>
      <c r="I3" s="59"/>
      <c r="J3" s="60"/>
      <c r="K3" s="8"/>
      <c r="L3" s="9"/>
      <c r="M3" s="10" t="s">
        <v>12</v>
      </c>
      <c r="N3" s="11" t="s">
        <v>13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35">
      <c r="A4" s="1"/>
      <c r="B4" s="67" t="s">
        <v>14</v>
      </c>
      <c r="C4" s="68"/>
      <c r="D4" s="77" t="s">
        <v>6</v>
      </c>
      <c r="E4" s="59"/>
      <c r="F4" s="59"/>
      <c r="G4" s="59"/>
      <c r="H4" s="59"/>
      <c r="I4" s="59"/>
      <c r="J4" s="59"/>
      <c r="K4" s="60"/>
      <c r="L4" s="12"/>
      <c r="M4" s="13" t="s">
        <v>15</v>
      </c>
      <c r="N4" s="14">
        <v>440000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 x14ac:dyDescent="0.35">
      <c r="A5" s="1"/>
      <c r="B5" s="67" t="s">
        <v>16</v>
      </c>
      <c r="C5" s="76"/>
      <c r="D5" s="68"/>
      <c r="E5" s="78" t="s">
        <v>5</v>
      </c>
      <c r="F5" s="79"/>
      <c r="G5" s="15" t="s">
        <v>17</v>
      </c>
      <c r="H5" s="75" t="s">
        <v>18</v>
      </c>
      <c r="I5" s="60"/>
      <c r="J5" s="58" t="s">
        <v>19</v>
      </c>
      <c r="K5" s="59"/>
      <c r="L5" s="60"/>
      <c r="M5" s="13" t="s">
        <v>20</v>
      </c>
      <c r="N5" s="14">
        <v>470000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35">
      <c r="A6" s="1"/>
      <c r="B6" s="67" t="s">
        <v>21</v>
      </c>
      <c r="C6" s="68"/>
      <c r="D6" s="58" t="s">
        <v>0</v>
      </c>
      <c r="E6" s="59"/>
      <c r="F6" s="60"/>
      <c r="G6" s="15" t="s">
        <v>22</v>
      </c>
      <c r="H6" s="75" t="s">
        <v>18</v>
      </c>
      <c r="I6" s="60"/>
      <c r="J6" s="58" t="s">
        <v>23</v>
      </c>
      <c r="K6" s="59"/>
      <c r="L6" s="60"/>
      <c r="M6" s="13" t="s">
        <v>24</v>
      </c>
      <c r="N6" s="14">
        <v>500000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35">
      <c r="A7" s="1"/>
      <c r="B7" s="16" t="s">
        <v>25</v>
      </c>
      <c r="C7" s="7"/>
      <c r="D7" s="17"/>
      <c r="E7" s="17"/>
      <c r="F7" s="17"/>
      <c r="G7" s="18"/>
      <c r="H7" s="7"/>
      <c r="I7" s="7"/>
      <c r="J7" s="19"/>
      <c r="K7" s="19"/>
      <c r="L7" s="19"/>
      <c r="M7" s="13" t="s">
        <v>3</v>
      </c>
      <c r="N7" s="14">
        <v>530000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" customHeight="1" x14ac:dyDescent="0.35">
      <c r="A8" s="1"/>
      <c r="B8" s="1"/>
      <c r="C8" s="61" t="s">
        <v>26</v>
      </c>
      <c r="D8" s="59"/>
      <c r="E8" s="60"/>
      <c r="F8" s="20">
        <v>8</v>
      </c>
      <c r="G8" s="74" t="s">
        <v>27</v>
      </c>
      <c r="H8" s="68"/>
      <c r="I8" s="64">
        <v>5</v>
      </c>
      <c r="J8" s="60"/>
      <c r="K8" s="1"/>
      <c r="L8" s="21"/>
      <c r="M8" s="22" t="s">
        <v>28</v>
      </c>
      <c r="N8" s="23">
        <v>560000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35">
      <c r="A10" s="1"/>
      <c r="B10" s="69" t="s">
        <v>7</v>
      </c>
      <c r="C10" s="62" t="s">
        <v>29</v>
      </c>
      <c r="D10" s="71"/>
      <c r="E10" s="63"/>
      <c r="F10" s="69" t="s">
        <v>30</v>
      </c>
      <c r="G10" s="69" t="s">
        <v>31</v>
      </c>
      <c r="H10" s="25" t="s">
        <v>8</v>
      </c>
      <c r="I10" s="62" t="s">
        <v>32</v>
      </c>
      <c r="J10" s="63"/>
      <c r="K10" s="24" t="s">
        <v>33</v>
      </c>
      <c r="L10" s="84" t="s">
        <v>34</v>
      </c>
      <c r="M10" s="63"/>
      <c r="N10" s="26" t="s">
        <v>35</v>
      </c>
      <c r="O10" s="27" t="s">
        <v>36</v>
      </c>
      <c r="P10" s="1"/>
      <c r="Q10" s="1"/>
      <c r="R10" s="1"/>
      <c r="S10" s="28"/>
      <c r="T10" s="1"/>
      <c r="U10" s="1"/>
      <c r="V10" s="1"/>
      <c r="W10" s="1"/>
      <c r="X10" s="1"/>
      <c r="Y10" s="1"/>
      <c r="Z10" s="1"/>
    </row>
    <row r="11" spans="1:26" ht="29" x14ac:dyDescent="0.35">
      <c r="A11" s="1"/>
      <c r="B11" s="70"/>
      <c r="C11" s="72"/>
      <c r="D11" s="73"/>
      <c r="E11" s="66"/>
      <c r="F11" s="70"/>
      <c r="G11" s="70"/>
      <c r="H11" s="29" t="s">
        <v>37</v>
      </c>
      <c r="I11" s="65" t="s">
        <v>38</v>
      </c>
      <c r="J11" s="66"/>
      <c r="K11" s="30" t="s">
        <v>39</v>
      </c>
      <c r="L11" s="85" t="s">
        <v>40</v>
      </c>
      <c r="M11" s="66"/>
      <c r="N11" s="31" t="s">
        <v>41</v>
      </c>
      <c r="O11" s="31" t="s">
        <v>42</v>
      </c>
      <c r="P11" s="1"/>
      <c r="Q11" s="1"/>
      <c r="R11" s="1"/>
      <c r="S11" s="32"/>
      <c r="T11" s="1"/>
      <c r="U11" s="1"/>
      <c r="V11" s="1"/>
      <c r="W11" s="1"/>
      <c r="X11" s="1"/>
      <c r="Y11" s="1"/>
      <c r="Z11" s="1"/>
    </row>
    <row r="12" spans="1:26" ht="111.75" customHeight="1" x14ac:dyDescent="0.35">
      <c r="A12" s="1"/>
      <c r="B12" s="33">
        <v>1</v>
      </c>
      <c r="C12" s="83" t="s">
        <v>0</v>
      </c>
      <c r="D12" s="81"/>
      <c r="E12" s="82"/>
      <c r="F12" s="34">
        <v>1984</v>
      </c>
      <c r="G12" s="35"/>
      <c r="H12" s="34" t="s">
        <v>1</v>
      </c>
      <c r="I12" s="83" t="s">
        <v>43</v>
      </c>
      <c r="J12" s="82"/>
      <c r="K12" s="36">
        <f t="shared" ref="K12:K20" si="0">IF(C12="","",IF(H12="T7",N$6,IF(H12="T6",N$4,IF(H12="T5",N$5,IF(H12="T4",N$6,IF(H12="T3",N$7,IF(H12="T2",N$8,"")))))))</f>
        <v>500000</v>
      </c>
      <c r="L12" s="86" t="str">
        <f t="shared" ref="L12:L20" si="1">IF(F12="","",IF(K$2-F12&gt;=70,-50000,IF(K$2-F12&gt;=65,-40000,IF(OR(K$2-F12&gt;=60,K$2-F12&lt;15),-30000,""))))</f>
        <v/>
      </c>
      <c r="M12" s="82"/>
      <c r="N12" s="37">
        <f t="shared" ref="N12:N20" si="2">IF(OR(C12="",K12=""),"",40000)</f>
        <v>40000</v>
      </c>
      <c r="O12" s="38" t="s">
        <v>44</v>
      </c>
      <c r="P12" s="95" t="e">
        <v>#VALUE!</v>
      </c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1.75" customHeight="1" x14ac:dyDescent="0.35">
      <c r="A13" s="1"/>
      <c r="B13" s="33">
        <v>2</v>
      </c>
      <c r="C13" s="83" t="s">
        <v>45</v>
      </c>
      <c r="D13" s="81"/>
      <c r="E13" s="82"/>
      <c r="F13" s="34">
        <v>1982</v>
      </c>
      <c r="G13" s="35"/>
      <c r="H13" s="34" t="s">
        <v>1</v>
      </c>
      <c r="I13" s="83" t="s">
        <v>43</v>
      </c>
      <c r="J13" s="82"/>
      <c r="K13" s="36">
        <f t="shared" si="0"/>
        <v>500000</v>
      </c>
      <c r="L13" s="86" t="str">
        <f t="shared" si="1"/>
        <v/>
      </c>
      <c r="M13" s="82"/>
      <c r="N13" s="37">
        <f t="shared" si="2"/>
        <v>40000</v>
      </c>
      <c r="O13" s="38" t="s">
        <v>44</v>
      </c>
      <c r="P13" s="96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11.75" customHeight="1" thickBot="1" x14ac:dyDescent="0.4">
      <c r="A14" s="1"/>
      <c r="B14" s="33">
        <v>3</v>
      </c>
      <c r="C14" s="83" t="s">
        <v>5</v>
      </c>
      <c r="D14" s="81"/>
      <c r="E14" s="82"/>
      <c r="F14" s="34">
        <v>1974</v>
      </c>
      <c r="G14" s="35"/>
      <c r="H14" s="34" t="s">
        <v>3</v>
      </c>
      <c r="I14" s="83" t="s">
        <v>43</v>
      </c>
      <c r="J14" s="82"/>
      <c r="K14" s="36">
        <f t="shared" si="0"/>
        <v>530000</v>
      </c>
      <c r="L14" s="86" t="str">
        <f t="shared" si="1"/>
        <v/>
      </c>
      <c r="M14" s="82"/>
      <c r="N14" s="37">
        <f t="shared" si="2"/>
        <v>40000</v>
      </c>
      <c r="O14" s="38" t="s">
        <v>44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1.75" customHeight="1" thickBot="1" x14ac:dyDescent="0.4">
      <c r="A15" s="1"/>
      <c r="B15" s="33">
        <v>4</v>
      </c>
      <c r="C15" s="80" t="s">
        <v>47</v>
      </c>
      <c r="D15" s="81"/>
      <c r="E15" s="82"/>
      <c r="F15" s="39">
        <v>1983</v>
      </c>
      <c r="H15" s="39" t="s">
        <v>1</v>
      </c>
      <c r="I15" s="80" t="s">
        <v>48</v>
      </c>
      <c r="J15" s="82"/>
      <c r="K15" s="36">
        <f t="shared" si="0"/>
        <v>500000</v>
      </c>
      <c r="L15" s="86" t="str">
        <f t="shared" si="1"/>
        <v/>
      </c>
      <c r="M15" s="82"/>
      <c r="N15" s="37">
        <f t="shared" si="2"/>
        <v>40000</v>
      </c>
      <c r="O15" s="4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1.75" customHeight="1" thickBot="1" x14ac:dyDescent="0.4">
      <c r="A16" s="1"/>
      <c r="B16" s="33">
        <v>5</v>
      </c>
      <c r="C16" s="80" t="s">
        <v>46</v>
      </c>
      <c r="D16" s="81"/>
      <c r="E16" s="82"/>
      <c r="F16" s="39">
        <v>1987</v>
      </c>
      <c r="G16" s="40"/>
      <c r="H16" s="39" t="s">
        <v>1</v>
      </c>
      <c r="I16" s="80" t="s">
        <v>48</v>
      </c>
      <c r="J16" s="82"/>
      <c r="K16" s="36">
        <f t="shared" si="0"/>
        <v>500000</v>
      </c>
      <c r="L16" s="86" t="str">
        <f t="shared" si="1"/>
        <v/>
      </c>
      <c r="M16" s="82"/>
      <c r="N16" s="37">
        <f t="shared" si="2"/>
        <v>40000</v>
      </c>
      <c r="O16" s="4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11.75" customHeight="1" thickBot="1" x14ac:dyDescent="0.4">
      <c r="A17" s="1"/>
      <c r="B17" s="33">
        <v>6</v>
      </c>
      <c r="C17" s="80" t="s">
        <v>2</v>
      </c>
      <c r="D17" s="81"/>
      <c r="E17" s="82"/>
      <c r="F17" s="39">
        <v>1974</v>
      </c>
      <c r="H17" s="40" t="s">
        <v>3</v>
      </c>
      <c r="I17" s="80" t="s">
        <v>48</v>
      </c>
      <c r="J17" s="82"/>
      <c r="K17" s="36">
        <f t="shared" si="0"/>
        <v>530000</v>
      </c>
      <c r="L17" s="86" t="str">
        <f t="shared" si="1"/>
        <v/>
      </c>
      <c r="M17" s="82"/>
      <c r="N17" s="37">
        <f t="shared" si="2"/>
        <v>40000</v>
      </c>
      <c r="O17" s="4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11.75" customHeight="1" thickBot="1" x14ac:dyDescent="0.4">
      <c r="A18" s="1"/>
      <c r="B18" s="33">
        <v>7</v>
      </c>
      <c r="C18" s="80" t="s">
        <v>4</v>
      </c>
      <c r="D18" s="81"/>
      <c r="E18" s="82"/>
      <c r="F18" s="39">
        <v>2011</v>
      </c>
      <c r="G18" s="40"/>
      <c r="H18" s="39" t="s">
        <v>3</v>
      </c>
      <c r="I18" s="80" t="s">
        <v>48</v>
      </c>
      <c r="J18" s="82"/>
      <c r="K18" s="36">
        <f t="shared" si="0"/>
        <v>530000</v>
      </c>
      <c r="L18" s="86">
        <f t="shared" si="1"/>
        <v>-30000</v>
      </c>
      <c r="M18" s="82"/>
      <c r="N18" s="37">
        <f t="shared" si="2"/>
        <v>40000</v>
      </c>
      <c r="O18" s="41"/>
      <c r="P18" s="99" t="e">
        <v>#VALUE!</v>
      </c>
      <c r="R18" s="1"/>
      <c r="S18" s="1"/>
      <c r="T18" s="1"/>
      <c r="U18" s="1"/>
      <c r="V18" s="1"/>
      <c r="W18" s="1"/>
      <c r="X18" s="1"/>
      <c r="Y18" s="1"/>
      <c r="Z18" s="1"/>
    </row>
    <row r="19" spans="1:26" ht="111.75" customHeight="1" thickBot="1" x14ac:dyDescent="0.4">
      <c r="A19" s="1"/>
      <c r="B19" s="33">
        <v>8</v>
      </c>
      <c r="C19" s="80" t="s">
        <v>56</v>
      </c>
      <c r="D19" s="81"/>
      <c r="E19" s="82"/>
      <c r="F19" s="40">
        <v>1981</v>
      </c>
      <c r="G19" s="35"/>
      <c r="H19" s="39" t="s">
        <v>3</v>
      </c>
      <c r="I19" s="80" t="s">
        <v>48</v>
      </c>
      <c r="J19" s="82"/>
      <c r="K19" s="36">
        <f t="shared" si="0"/>
        <v>530000</v>
      </c>
      <c r="L19" s="86" t="str">
        <f t="shared" si="1"/>
        <v/>
      </c>
      <c r="M19" s="82"/>
      <c r="N19" s="37">
        <f t="shared" si="2"/>
        <v>40000</v>
      </c>
      <c r="O19" s="41"/>
      <c r="P19" s="96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1.75" customHeight="1" thickBot="1" x14ac:dyDescent="0.4">
      <c r="A20" s="1"/>
      <c r="B20" s="42"/>
      <c r="C20" s="80"/>
      <c r="D20" s="81"/>
      <c r="E20" s="82"/>
      <c r="F20" s="43"/>
      <c r="G20" s="43"/>
      <c r="H20" s="43"/>
      <c r="I20" s="80"/>
      <c r="J20" s="82"/>
      <c r="K20" s="44" t="str">
        <f t="shared" si="0"/>
        <v/>
      </c>
      <c r="L20" s="86" t="str">
        <f t="shared" si="1"/>
        <v/>
      </c>
      <c r="M20" s="82"/>
      <c r="N20" s="37" t="str">
        <f t="shared" si="2"/>
        <v/>
      </c>
      <c r="O20" s="41"/>
      <c r="P20" s="45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5">
      <c r="A21" s="1"/>
      <c r="B21" s="46"/>
      <c r="C21" s="47"/>
      <c r="D21" s="47"/>
      <c r="E21" s="47"/>
      <c r="F21" s="47"/>
      <c r="G21" s="47"/>
      <c r="H21" s="87" t="s">
        <v>49</v>
      </c>
      <c r="I21" s="88"/>
      <c r="J21" s="89"/>
      <c r="K21" s="48" t="s">
        <v>33</v>
      </c>
      <c r="L21" s="97" t="s">
        <v>50</v>
      </c>
      <c r="M21" s="89"/>
      <c r="N21" s="49" t="s">
        <v>51</v>
      </c>
      <c r="O21" s="50" t="s">
        <v>52</v>
      </c>
      <c r="P21" s="5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5">
      <c r="A22" s="1"/>
      <c r="B22" s="52"/>
      <c r="C22" s="52"/>
      <c r="D22" s="52"/>
      <c r="E22" s="53"/>
      <c r="F22" s="1"/>
      <c r="G22" s="54" t="s">
        <v>53</v>
      </c>
      <c r="H22" s="90">
        <f>SUM(K22:O22)</f>
        <v>5010000</v>
      </c>
      <c r="I22" s="91"/>
      <c r="J22" s="92"/>
      <c r="K22" s="55">
        <f t="shared" ref="K22:L22" si="3">SUM(K12:K20)</f>
        <v>4120000</v>
      </c>
      <c r="L22" s="98">
        <f t="shared" si="3"/>
        <v>-30000</v>
      </c>
      <c r="M22" s="92"/>
      <c r="N22" s="55">
        <f>SUM(N12:N20)</f>
        <v>320000</v>
      </c>
      <c r="O22" s="56">
        <v>600000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5">
      <c r="A23" s="1"/>
      <c r="B23" s="52"/>
      <c r="C23" s="52"/>
      <c r="D23" s="52"/>
      <c r="E23" s="53"/>
      <c r="F23" s="52"/>
      <c r="G23" s="57" t="s">
        <v>54</v>
      </c>
      <c r="H23" s="93">
        <f>IF(OR(I8="",I8&gt;10),"",IF(I8&gt;=5,4500000,IF(I8=4,4000000,IF(I8=3,3500000,IF(I8=2,2500000,IF(I8=1,1500000,""))))))</f>
        <v>4500000</v>
      </c>
      <c r="I23" s="91"/>
      <c r="J23" s="9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5">
      <c r="A24" s="1"/>
      <c r="B24" s="52"/>
      <c r="C24" s="52"/>
      <c r="D24" s="52"/>
      <c r="E24" s="53"/>
      <c r="F24" s="52"/>
      <c r="G24" s="57" t="s">
        <v>55</v>
      </c>
      <c r="H24" s="94">
        <f>IF(OR(H23="",H23="?",H23="???"),"",SUM(H22:J23))</f>
        <v>9510000</v>
      </c>
      <c r="I24" s="91"/>
      <c r="J24" s="9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8">
    <mergeCell ref="H23:J23"/>
    <mergeCell ref="H24:J24"/>
    <mergeCell ref="P12:P13"/>
    <mergeCell ref="L13:M13"/>
    <mergeCell ref="L14:M14"/>
    <mergeCell ref="L15:M15"/>
    <mergeCell ref="I17:J17"/>
    <mergeCell ref="L20:M20"/>
    <mergeCell ref="L21:M21"/>
    <mergeCell ref="L22:M22"/>
    <mergeCell ref="L18:M18"/>
    <mergeCell ref="P18:P19"/>
    <mergeCell ref="L19:M19"/>
    <mergeCell ref="I13:J13"/>
    <mergeCell ref="L12:M12"/>
    <mergeCell ref="L16:M16"/>
    <mergeCell ref="L17:M17"/>
    <mergeCell ref="H21:J21"/>
    <mergeCell ref="H22:J22"/>
    <mergeCell ref="I15:J15"/>
    <mergeCell ref="I16:J16"/>
    <mergeCell ref="C16:E16"/>
    <mergeCell ref="C15:E15"/>
    <mergeCell ref="C12:E12"/>
    <mergeCell ref="C13:E13"/>
    <mergeCell ref="C14:E14"/>
    <mergeCell ref="I14:J14"/>
    <mergeCell ref="I12:J12"/>
    <mergeCell ref="C19:E19"/>
    <mergeCell ref="C20:E20"/>
    <mergeCell ref="C18:E18"/>
    <mergeCell ref="C17:E17"/>
    <mergeCell ref="I18:J18"/>
    <mergeCell ref="I19:J19"/>
    <mergeCell ref="I20:J20"/>
    <mergeCell ref="B3:E3"/>
    <mergeCell ref="F3:J3"/>
    <mergeCell ref="B4:C4"/>
    <mergeCell ref="D4:K4"/>
    <mergeCell ref="E5:F5"/>
    <mergeCell ref="H5:I5"/>
    <mergeCell ref="J5:L5"/>
    <mergeCell ref="B5:D5"/>
    <mergeCell ref="J6:L6"/>
    <mergeCell ref="C8:E8"/>
    <mergeCell ref="I10:J10"/>
    <mergeCell ref="I8:J8"/>
    <mergeCell ref="I11:J11"/>
    <mergeCell ref="B6:C6"/>
    <mergeCell ref="B10:B11"/>
    <mergeCell ref="C10:E11"/>
    <mergeCell ref="F10:F11"/>
    <mergeCell ref="G10:G11"/>
    <mergeCell ref="G8:H8"/>
    <mergeCell ref="D6:F6"/>
    <mergeCell ref="H6:I6"/>
    <mergeCell ref="L10:M10"/>
    <mergeCell ref="L11:M11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Riverside 79 Thanh Đàm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HOANNH</cp:lastModifiedBy>
  <dcterms:modified xsi:type="dcterms:W3CDTF">2025-03-13T03:26:21Z</dcterms:modified>
</cp:coreProperties>
</file>