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hnt581\Desktop\pingtour\2025\"/>
    </mc:Choice>
  </mc:AlternateContent>
  <bookViews>
    <workbookView xWindow="0" yWindow="0" windowWidth="23040" windowHeight="909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K14" i="1"/>
  <c r="K15" i="1"/>
  <c r="K16" i="1"/>
  <c r="K17" i="1"/>
  <c r="N17" i="1" s="1"/>
  <c r="K18" i="1"/>
  <c r="N18" i="1" s="1"/>
  <c r="K19" i="1"/>
  <c r="K20" i="1"/>
  <c r="L12" i="1"/>
  <c r="L13" i="1"/>
  <c r="L14" i="1"/>
  <c r="L15" i="1"/>
  <c r="L16" i="1"/>
  <c r="L17" i="1"/>
  <c r="L22" i="1" s="1"/>
  <c r="L18" i="1"/>
  <c r="L19" i="1"/>
  <c r="L20" i="1"/>
  <c r="M22" i="1"/>
  <c r="N12" i="1"/>
  <c r="N13" i="1"/>
  <c r="N14" i="1"/>
  <c r="N15" i="1"/>
  <c r="N16" i="1"/>
  <c r="N19" i="1"/>
  <c r="N20" i="1"/>
  <c r="N22" i="1" l="1"/>
  <c r="K22" i="1"/>
  <c r="H22" i="1" l="1"/>
  <c r="H24" i="1" s="1"/>
</calcChain>
</file>

<file path=xl/sharedStrings.xml><?xml version="1.0" encoding="utf-8"?>
<sst xmlns="http://schemas.openxmlformats.org/spreadsheetml/2006/main" count="89" uniqueCount="60">
  <si>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</si>
  <si>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</si>
  <si>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</si>
  <si>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</si>
  <si>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</si>
  <si>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</si>
  <si>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</si>
  <si>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</si>
  <si>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</si>
  <si>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</si>
  <si>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</si>
  <si>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</si>
  <si>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</si>
  <si>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</si>
  <si>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</si>
  <si>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</si>
  <si>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</si>
  <si>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</si>
  <si>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</si>
  <si>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</si>
  <si>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</si>
  <si>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</si>
  <si>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</si>
  <si>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</si>
  <si>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</si>
  <si>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</si>
  <si>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</si>
  <si>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</si>
  <si>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</si>
  <si>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</si>
  <si>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</si>
  <si>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</si>
  <si>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</si>
  <si>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</si>
  <si>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</si>
  <si>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</si>
  <si>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</si>
  <si>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</si>
  <si>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</si>
  <si>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</si>
  <si>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</si>
  <si>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T&amp;T Vĩnh Hưng</t>
  </si>
  <si>
    <t>Sảnh B, chung cư T&amp;T Riverview - Số 440 Vĩnh Hưng - Hoàng Mai - Hà Nội</t>
  </si>
  <si>
    <t>Nguyễn Tuấn Anh</t>
  </si>
  <si>
    <t>Vũ Tiến Trọng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</si>
  <si>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086.778.1025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</si>
  <si>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077.717.7899</t>
    </r>
  </si>
  <si>
    <t>Cobain Kurt</t>
  </si>
  <si>
    <t>Vu Trong</t>
  </si>
  <si>
    <t>Vũ Mạnh Tuân</t>
  </si>
  <si>
    <t>Nguyễn Đức Nam</t>
  </si>
  <si>
    <t>Hoàng Thị Huệ</t>
  </si>
  <si>
    <t>Hoàng Hữu Đồng</t>
  </si>
  <si>
    <t>Nguyễn Đăng Khoa</t>
  </si>
  <si>
    <t>Phạm Ngọc Kiên</t>
  </si>
  <si>
    <t>Vđv mới</t>
  </si>
  <si>
    <t>2024, T&amp;T Vĩnh Hưng</t>
  </si>
  <si>
    <t>Nguyễn Tuấn Anh (Đội_trưởng)</t>
  </si>
  <si>
    <t>Vũ Tiến Trọng (Đội_phó)</t>
  </si>
  <si>
    <t>Nguyễn Tuấn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</si>
</sst>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3" fontId="0" fillId="0" borderId="0" xfId="0" applyNumberFormat="1" applyProtection="1"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60960</xdr:colOff>
      <xdr:row>11</xdr:row>
      <xdr:rowOff>0</xdr:rowOff>
    </xdr:from>
    <xdr:to>
      <xdr:col>6</xdr:col>
      <xdr:colOff>1203960</xdr:colOff>
      <xdr:row>11</xdr:row>
      <xdr:rowOff>1371600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11A099DE-48F0-3168-DADC-7D00DEA85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840" y="2247900"/>
          <a:ext cx="11430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1250950</xdr:colOff>
      <xdr:row>12</xdr:row>
      <xdr:rowOff>1371600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8690A689-051F-03CC-4B1D-981195A8F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8880" y="3665220"/>
          <a:ext cx="12509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60960</xdr:colOff>
      <xdr:row>14</xdr:row>
      <xdr:rowOff>7620</xdr:rowOff>
    </xdr:from>
    <xdr:to>
      <xdr:col>6</xdr:col>
      <xdr:colOff>1343660</xdr:colOff>
      <xdr:row>14</xdr:row>
      <xdr:rowOff>1379220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4302A626-8447-D5E8-956F-BFC7978276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840" y="6507480"/>
          <a:ext cx="12827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144780</xdr:colOff>
      <xdr:row>13</xdr:row>
      <xdr:rowOff>9002</xdr:rowOff>
    </xdr:from>
    <xdr:to>
      <xdr:col>6</xdr:col>
      <xdr:colOff>1225954</xdr:colOff>
      <xdr:row>13</xdr:row>
      <xdr:rowOff>1409519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3660" y="5091542"/>
          <a:ext cx="1081174" cy="1400517"/>
        </a:xfrm>
        <a:prstGeom prst="rect">
          <a:avLst/>
        </a:prstGeom>
      </xdr:spPr>
    </xdr:pic>
    <xdr:clientData/>
  </xdr:twoCellAnchor>
  <xdr:twoCellAnchor editAs="oneCell">
    <xdr:from>
      <xdr:col>6</xdr:col>
      <xdr:colOff>160020</xdr:colOff>
      <xdr:row>15</xdr:row>
      <xdr:rowOff>7620</xdr:rowOff>
    </xdr:from>
    <xdr:to>
      <xdr:col>6</xdr:col>
      <xdr:colOff>1240020</xdr:colOff>
      <xdr:row>15</xdr:row>
      <xdr:rowOff>1402080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0" y="7924800"/>
          <a:ext cx="1080000" cy="1394460"/>
        </a:xfrm>
        <a:prstGeom prst="rect">
          <a:avLst/>
        </a:prstGeom>
      </xdr:spPr>
    </xdr:pic>
    <xdr:clientData/>
  </xdr:twoCellAnchor>
  <xdr:twoCellAnchor editAs="oneCell">
    <xdr:from>
      <xdr:col>6</xdr:col>
      <xdr:colOff>45721</xdr:colOff>
      <xdr:row>17</xdr:row>
      <xdr:rowOff>28723</xdr:rowOff>
    </xdr:from>
    <xdr:to>
      <xdr:col>6</xdr:col>
      <xdr:colOff>1355027</xdr:colOff>
      <xdr:row>17</xdr:row>
      <xdr:rowOff>1371600</xdr:rowOff>
    </xdr:to>
    <xdr:pic>
      <xdr:nvPicPr>
        <xdr:cNvPr id="8" name="Picture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83" t="25400" r="6867" b="11100"/>
        <a:stretch/>
      </xdr:blipFill>
      <xdr:spPr>
        <a:xfrm>
          <a:off x="2514601" y="10780543"/>
          <a:ext cx="1309306" cy="1342877"/>
        </a:xfrm>
        <a:prstGeom prst="rect">
          <a:avLst/>
        </a:prstGeom>
      </xdr:spPr>
    </xdr:pic>
    <xdr:clientData/>
  </xdr:twoCellAnchor>
  <xdr:twoCellAnchor editAs="oneCell">
    <xdr:from>
      <xdr:col>15</xdr:col>
      <xdr:colOff>60960</xdr:colOff>
      <xdr:row>13</xdr:row>
      <xdr:rowOff>114300</xdr:rowOff>
    </xdr:from>
    <xdr:to>
      <xdr:col>18</xdr:col>
      <xdr:colOff>48986</xdr:colOff>
      <xdr:row>13</xdr:row>
      <xdr:rowOff>1280160</xdr:rowOff>
    </xdr:to>
    <xdr:pic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13" t="24029" r="3755" b="31521"/>
        <a:stretch/>
      </xdr:blipFill>
      <xdr:spPr>
        <a:xfrm>
          <a:off x="9540240" y="5196840"/>
          <a:ext cx="1832066" cy="1165860"/>
        </a:xfrm>
        <a:prstGeom prst="rect">
          <a:avLst/>
        </a:prstGeom>
      </xdr:spPr>
    </xdr:pic>
    <xdr:clientData/>
  </xdr:twoCellAnchor>
  <xdr:twoCellAnchor editAs="oneCell">
    <xdr:from>
      <xdr:col>18</xdr:col>
      <xdr:colOff>106680</xdr:colOff>
      <xdr:row>13</xdr:row>
      <xdr:rowOff>137160</xdr:rowOff>
    </xdr:from>
    <xdr:to>
      <xdr:col>20</xdr:col>
      <xdr:colOff>562858</xdr:colOff>
      <xdr:row>13</xdr:row>
      <xdr:rowOff>1272540</xdr:rowOff>
    </xdr:to>
    <xdr:pic>
      <xdr:nvPicPr>
        <xdr:cNvPr id="10" name="Picture 9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59" t="28245" r="5269" b="25516"/>
        <a:stretch/>
      </xdr:blipFill>
      <xdr:spPr>
        <a:xfrm>
          <a:off x="11430000" y="5219700"/>
          <a:ext cx="1675378" cy="1135380"/>
        </a:xfrm>
        <a:prstGeom prst="rect">
          <a:avLst/>
        </a:prstGeom>
      </xdr:spPr>
    </xdr:pic>
    <xdr:clientData/>
  </xdr:twoCellAnchor>
  <xdr:twoCellAnchor editAs="oneCell">
    <xdr:from>
      <xdr:col>18</xdr:col>
      <xdr:colOff>38105</xdr:colOff>
      <xdr:row>17</xdr:row>
      <xdr:rowOff>60960</xdr:rowOff>
    </xdr:from>
    <xdr:to>
      <xdr:col>21</xdr:col>
      <xdr:colOff>101669</xdr:colOff>
      <xdr:row>17</xdr:row>
      <xdr:rowOff>1234440</xdr:rowOff>
    </xdr:to>
    <xdr:pic>
      <xdr:nvPicPr>
        <xdr:cNvPr id="11" name="Picture 10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120" t="37645" r="18945" b="17730"/>
        <a:stretch/>
      </xdr:blipFill>
      <xdr:spPr>
        <a:xfrm rot="16200000">
          <a:off x="11720867" y="10453338"/>
          <a:ext cx="1173480" cy="1892364"/>
        </a:xfrm>
        <a:prstGeom prst="rect">
          <a:avLst/>
        </a:prstGeom>
      </xdr:spPr>
    </xdr:pic>
    <xdr:clientData/>
  </xdr:twoCellAnchor>
  <xdr:twoCellAnchor editAs="oneCell">
    <xdr:from>
      <xdr:col>15</xdr:col>
      <xdr:colOff>30482</xdr:colOff>
      <xdr:row>17</xdr:row>
      <xdr:rowOff>68580</xdr:rowOff>
    </xdr:from>
    <xdr:to>
      <xdr:col>18</xdr:col>
      <xdr:colOff>7622</xdr:colOff>
      <xdr:row>17</xdr:row>
      <xdr:rowOff>1269887</xdr:rowOff>
    </xdr:to>
    <xdr:pic>
      <xdr:nvPicPr>
        <xdr:cNvPr id="12" name="Picture 11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182" t="36605" r="18856" b="24224"/>
        <a:stretch/>
      </xdr:blipFill>
      <xdr:spPr>
        <a:xfrm rot="16200000">
          <a:off x="9819698" y="10510464"/>
          <a:ext cx="1201307" cy="1821180"/>
        </a:xfrm>
        <a:prstGeom prst="rect">
          <a:avLst/>
        </a:prstGeom>
      </xdr:spPr>
    </xdr:pic>
    <xdr:clientData/>
  </xdr:twoCellAnchor>
  <xdr:twoCellAnchor editAs="oneCell">
    <xdr:from>
      <xdr:col>18</xdr:col>
      <xdr:colOff>62520</xdr:colOff>
      <xdr:row>15</xdr:row>
      <xdr:rowOff>160020</xdr:rowOff>
    </xdr:from>
    <xdr:to>
      <xdr:col>21</xdr:col>
      <xdr:colOff>62520</xdr:colOff>
      <xdr:row>15</xdr:row>
      <xdr:rowOff>1348740</xdr:rowOff>
    </xdr:to>
    <xdr:pic>
      <xdr:nvPicPr>
        <xdr:cNvPr id="13" name="Picture 12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" t="2420" r="3378" b="1270"/>
        <a:stretch/>
      </xdr:blipFill>
      <xdr:spPr>
        <a:xfrm>
          <a:off x="11385840" y="8077200"/>
          <a:ext cx="1828800" cy="1188720"/>
        </a:xfrm>
        <a:prstGeom prst="rect">
          <a:avLst/>
        </a:prstGeom>
      </xdr:spPr>
    </xdr:pic>
    <xdr:clientData/>
  </xdr:twoCellAnchor>
  <xdr:twoCellAnchor editAs="oneCell">
    <xdr:from>
      <xdr:col>15</xdr:col>
      <xdr:colOff>22860</xdr:colOff>
      <xdr:row>15</xdr:row>
      <xdr:rowOff>112740</xdr:rowOff>
    </xdr:from>
    <xdr:to>
      <xdr:col>18</xdr:col>
      <xdr:colOff>41766</xdr:colOff>
      <xdr:row>15</xdr:row>
      <xdr:rowOff>1341120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2140" y="8029920"/>
          <a:ext cx="1862946" cy="1228380"/>
        </a:xfrm>
        <a:prstGeom prst="rect">
          <a:avLst/>
        </a:prstGeom>
      </xdr:spPr>
    </xdr:pic>
    <xdr:clientData/>
  </xdr:twoCellAnchor>
  <xdr:twoCellAnchor editAs="oneCell">
    <xdr:from>
      <xdr:col>15</xdr:col>
      <xdr:colOff>15240</xdr:colOff>
      <xdr:row>14</xdr:row>
      <xdr:rowOff>68580</xdr:rowOff>
    </xdr:from>
    <xdr:to>
      <xdr:col>17</xdr:col>
      <xdr:colOff>608176</xdr:colOff>
      <xdr:row>14</xdr:row>
      <xdr:rowOff>1264920</xdr:rowOff>
    </xdr:to>
    <xdr:pic>
      <xdr:nvPicPr>
        <xdr:cNvPr id="15" name="Picture 14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11" t="13529" r="19984" b="12917"/>
        <a:stretch/>
      </xdr:blipFill>
      <xdr:spPr>
        <a:xfrm rot="16200000">
          <a:off x="9810038" y="6252922"/>
          <a:ext cx="1196340" cy="1827376"/>
        </a:xfrm>
        <a:prstGeom prst="rect">
          <a:avLst/>
        </a:prstGeom>
      </xdr:spPr>
    </xdr:pic>
    <xdr:clientData/>
  </xdr:twoCellAnchor>
  <xdr:twoCellAnchor editAs="oneCell">
    <xdr:from>
      <xdr:col>18</xdr:col>
      <xdr:colOff>60960</xdr:colOff>
      <xdr:row>14</xdr:row>
      <xdr:rowOff>68580</xdr:rowOff>
    </xdr:from>
    <xdr:to>
      <xdr:col>21</xdr:col>
      <xdr:colOff>16487</xdr:colOff>
      <xdr:row>14</xdr:row>
      <xdr:rowOff>1280160</xdr:rowOff>
    </xdr:to>
    <xdr:pic>
      <xdr:nvPicPr>
        <xdr:cNvPr id="16" name="Picture 15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39" t="9462" r="13149" b="4813"/>
        <a:stretch/>
      </xdr:blipFill>
      <xdr:spPr>
        <a:xfrm rot="16200000">
          <a:off x="11670654" y="6282066"/>
          <a:ext cx="1211580" cy="1784327"/>
        </a:xfrm>
        <a:prstGeom prst="rect">
          <a:avLst/>
        </a:prstGeom>
      </xdr:spPr>
    </xdr:pic>
    <xdr:clientData/>
  </xdr:twoCellAnchor>
  <xdr:twoCellAnchor editAs="oneCell">
    <xdr:from>
      <xdr:col>18</xdr:col>
      <xdr:colOff>30480</xdr:colOff>
      <xdr:row>12</xdr:row>
      <xdr:rowOff>76200</xdr:rowOff>
    </xdr:from>
    <xdr:to>
      <xdr:col>21</xdr:col>
      <xdr:colOff>4620</xdr:colOff>
      <xdr:row>12</xdr:row>
      <xdr:rowOff>1272540</xdr:rowOff>
    </xdr:to>
    <xdr:pic>
      <xdr:nvPicPr>
        <xdr:cNvPr id="17" name="Picture 16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86" t="47388" r="1910" b="18508"/>
        <a:stretch/>
      </xdr:blipFill>
      <xdr:spPr>
        <a:xfrm>
          <a:off x="11353800" y="3741420"/>
          <a:ext cx="1802940" cy="1196340"/>
        </a:xfrm>
        <a:prstGeom prst="rect">
          <a:avLst/>
        </a:prstGeom>
      </xdr:spPr>
    </xdr:pic>
    <xdr:clientData/>
  </xdr:twoCellAnchor>
  <xdr:twoCellAnchor editAs="oneCell">
    <xdr:from>
      <xdr:col>15</xdr:col>
      <xdr:colOff>11580</xdr:colOff>
      <xdr:row>12</xdr:row>
      <xdr:rowOff>45720</xdr:rowOff>
    </xdr:from>
    <xdr:to>
      <xdr:col>17</xdr:col>
      <xdr:colOff>608826</xdr:colOff>
      <xdr:row>12</xdr:row>
      <xdr:rowOff>1318260</xdr:rowOff>
    </xdr:to>
    <xdr:pic>
      <xdr:nvPicPr>
        <xdr:cNvPr id="18" name="Picture 17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37" t="46450" r="5192" b="18625"/>
        <a:stretch/>
      </xdr:blipFill>
      <xdr:spPr>
        <a:xfrm>
          <a:off x="9490860" y="3710940"/>
          <a:ext cx="1831686" cy="1272540"/>
        </a:xfrm>
        <a:prstGeom prst="rect">
          <a:avLst/>
        </a:prstGeom>
      </xdr:spPr>
    </xdr:pic>
    <xdr:clientData/>
  </xdr:twoCellAnchor>
  <xdr:twoCellAnchor editAs="oneCell">
    <xdr:from>
      <xdr:col>18</xdr:col>
      <xdr:colOff>38101</xdr:colOff>
      <xdr:row>19</xdr:row>
      <xdr:rowOff>129540</xdr:rowOff>
    </xdr:from>
    <xdr:to>
      <xdr:col>20</xdr:col>
      <xdr:colOff>545729</xdr:colOff>
      <xdr:row>19</xdr:row>
      <xdr:rowOff>1264858</xdr:rowOff>
    </xdr:to>
    <xdr:pic>
      <xdr:nvPicPr>
        <xdr:cNvPr id="19" name="Picture 18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33" t="4309" r="9806" b="-88"/>
        <a:stretch/>
      </xdr:blipFill>
      <xdr:spPr>
        <a:xfrm rot="16200000">
          <a:off x="11657176" y="13420245"/>
          <a:ext cx="1135318" cy="1726828"/>
        </a:xfrm>
        <a:prstGeom prst="rect">
          <a:avLst/>
        </a:prstGeom>
      </xdr:spPr>
    </xdr:pic>
    <xdr:clientData/>
  </xdr:twoCellAnchor>
  <xdr:twoCellAnchor editAs="oneCell">
    <xdr:from>
      <xdr:col>15</xdr:col>
      <xdr:colOff>38100</xdr:colOff>
      <xdr:row>19</xdr:row>
      <xdr:rowOff>137160</xdr:rowOff>
    </xdr:from>
    <xdr:to>
      <xdr:col>17</xdr:col>
      <xdr:colOff>549569</xdr:colOff>
      <xdr:row>19</xdr:row>
      <xdr:rowOff>1310640</xdr:rowOff>
    </xdr:to>
    <xdr:pic>
      <xdr:nvPicPr>
        <xdr:cNvPr id="20" name="Picture 19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88" t="1301" r="10029" b="1862"/>
        <a:stretch/>
      </xdr:blipFill>
      <xdr:spPr>
        <a:xfrm rot="16200000">
          <a:off x="9803595" y="13437405"/>
          <a:ext cx="1173480" cy="1745909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19</xdr:row>
      <xdr:rowOff>0</xdr:rowOff>
    </xdr:from>
    <xdr:to>
      <xdr:col>6</xdr:col>
      <xdr:colOff>1272400</xdr:colOff>
      <xdr:row>19</xdr:row>
      <xdr:rowOff>1394460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1280" y="13586460"/>
          <a:ext cx="1120000" cy="1394460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18</xdr:row>
      <xdr:rowOff>30480</xdr:rowOff>
    </xdr:from>
    <xdr:to>
      <xdr:col>6</xdr:col>
      <xdr:colOff>1188600</xdr:colOff>
      <xdr:row>18</xdr:row>
      <xdr:rowOff>1386840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7480" y="12199620"/>
          <a:ext cx="960000" cy="1356360"/>
        </a:xfrm>
        <a:prstGeom prst="rect">
          <a:avLst/>
        </a:prstGeom>
      </xdr:spPr>
    </xdr:pic>
    <xdr:clientData/>
  </xdr:twoCellAnchor>
  <xdr:twoCellAnchor editAs="oneCell">
    <xdr:from>
      <xdr:col>15</xdr:col>
      <xdr:colOff>30480</xdr:colOff>
      <xdr:row>18</xdr:row>
      <xdr:rowOff>53340</xdr:rowOff>
    </xdr:from>
    <xdr:to>
      <xdr:col>17</xdr:col>
      <xdr:colOff>603575</xdr:colOff>
      <xdr:row>18</xdr:row>
      <xdr:rowOff>1196340</xdr:rowOff>
    </xdr:to>
    <xdr:pic>
      <xdr:nvPicPr>
        <xdr:cNvPr id="23" name="Picture 22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9" t="4431" r="3203" b="4235"/>
        <a:stretch/>
      </xdr:blipFill>
      <xdr:spPr>
        <a:xfrm>
          <a:off x="9509760" y="12222480"/>
          <a:ext cx="1807535" cy="1143000"/>
        </a:xfrm>
        <a:prstGeom prst="rect">
          <a:avLst/>
        </a:prstGeom>
      </xdr:spPr>
    </xdr:pic>
    <xdr:clientData/>
  </xdr:twoCellAnchor>
  <xdr:twoCellAnchor editAs="oneCell">
    <xdr:from>
      <xdr:col>18</xdr:col>
      <xdr:colOff>38101</xdr:colOff>
      <xdr:row>18</xdr:row>
      <xdr:rowOff>99060</xdr:rowOff>
    </xdr:from>
    <xdr:to>
      <xdr:col>20</xdr:col>
      <xdr:colOff>578498</xdr:colOff>
      <xdr:row>18</xdr:row>
      <xdr:rowOff>1143000</xdr:rowOff>
    </xdr:to>
    <xdr:pic>
      <xdr:nvPicPr>
        <xdr:cNvPr id="24" name="Picture 23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18" t="7253" r="2457" b="8316"/>
        <a:stretch/>
      </xdr:blipFill>
      <xdr:spPr>
        <a:xfrm>
          <a:off x="11361421" y="12268200"/>
          <a:ext cx="1759597" cy="1043940"/>
        </a:xfrm>
        <a:prstGeom prst="rect">
          <a:avLst/>
        </a:prstGeom>
      </xdr:spPr>
    </xdr:pic>
    <xdr:clientData/>
  </xdr:twoCellAnchor>
  <xdr:twoCellAnchor editAs="oneCell">
    <xdr:from>
      <xdr:col>15</xdr:col>
      <xdr:colOff>22859</xdr:colOff>
      <xdr:row>11</xdr:row>
      <xdr:rowOff>99060</xdr:rowOff>
    </xdr:from>
    <xdr:to>
      <xdr:col>17</xdr:col>
      <xdr:colOff>594702</xdr:colOff>
      <xdr:row>11</xdr:row>
      <xdr:rowOff>1188720</xdr:rowOff>
    </xdr:to>
    <xdr:pic>
      <xdr:nvPicPr>
        <xdr:cNvPr id="25" name="Picture 24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19" t="19566" r="18257" b="21696"/>
        <a:stretch/>
      </xdr:blipFill>
      <xdr:spPr>
        <a:xfrm rot="10800000">
          <a:off x="9502139" y="2346960"/>
          <a:ext cx="1806283" cy="1089660"/>
        </a:xfrm>
        <a:prstGeom prst="rect">
          <a:avLst/>
        </a:prstGeom>
      </xdr:spPr>
    </xdr:pic>
    <xdr:clientData/>
  </xdr:twoCellAnchor>
  <xdr:twoCellAnchor editAs="oneCell">
    <xdr:from>
      <xdr:col>18</xdr:col>
      <xdr:colOff>38098</xdr:colOff>
      <xdr:row>11</xdr:row>
      <xdr:rowOff>121920</xdr:rowOff>
    </xdr:from>
    <xdr:to>
      <xdr:col>20</xdr:col>
      <xdr:colOff>440092</xdr:colOff>
      <xdr:row>11</xdr:row>
      <xdr:rowOff>1181100</xdr:rowOff>
    </xdr:to>
    <xdr:pic>
      <xdr:nvPicPr>
        <xdr:cNvPr id="26" name="Picture 25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82" t="23634" r="17587" b="24507"/>
        <a:stretch/>
      </xdr:blipFill>
      <xdr:spPr>
        <a:xfrm rot="10800000">
          <a:off x="11361418" y="2369820"/>
          <a:ext cx="1621194" cy="1059180"/>
        </a:xfrm>
        <a:prstGeom prst="rect">
          <a:avLst/>
        </a:prstGeom>
      </xdr:spPr>
    </xdr:pic>
    <xdr:clientData/>
  </xdr:twoCellAnchor>
  <xdr:twoCellAnchor editAs="oneCell">
    <xdr:from>
      <xdr:col>6</xdr:col>
      <xdr:colOff>167640</xdr:colOff>
      <xdr:row>16</xdr:row>
      <xdr:rowOff>0</xdr:rowOff>
    </xdr:from>
    <xdr:to>
      <xdr:col>6</xdr:col>
      <xdr:colOff>1247640</xdr:colOff>
      <xdr:row>17</xdr:row>
      <xdr:rowOff>22680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6520" y="9334500"/>
          <a:ext cx="1080000" cy="144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15240</xdr:colOff>
      <xdr:row>16</xdr:row>
      <xdr:rowOff>106680</xdr:rowOff>
    </xdr:from>
    <xdr:to>
      <xdr:col>18</xdr:col>
      <xdr:colOff>45720</xdr:colOff>
      <xdr:row>16</xdr:row>
      <xdr:rowOff>1261384</xdr:rowOff>
    </xdr:to>
    <xdr:pic>
      <xdr:nvPicPr>
        <xdr:cNvPr id="28" name="Picture 27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46" t="18381" r="4069" b="55961"/>
        <a:stretch/>
      </xdr:blipFill>
      <xdr:spPr>
        <a:xfrm>
          <a:off x="9494520" y="9441180"/>
          <a:ext cx="1874520" cy="1154704"/>
        </a:xfrm>
        <a:prstGeom prst="rect">
          <a:avLst/>
        </a:prstGeom>
      </xdr:spPr>
    </xdr:pic>
    <xdr:clientData/>
  </xdr:twoCellAnchor>
  <xdr:twoCellAnchor editAs="oneCell">
    <xdr:from>
      <xdr:col>18</xdr:col>
      <xdr:colOff>91440</xdr:colOff>
      <xdr:row>16</xdr:row>
      <xdr:rowOff>137160</xdr:rowOff>
    </xdr:from>
    <xdr:to>
      <xdr:col>21</xdr:col>
      <xdr:colOff>30480</xdr:colOff>
      <xdr:row>16</xdr:row>
      <xdr:rowOff>1235082</xdr:rowOff>
    </xdr:to>
    <xdr:pic>
      <xdr:nvPicPr>
        <xdr:cNvPr id="29" name="Picture 28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72" t="15960" r="5084" b="59161"/>
        <a:stretch/>
      </xdr:blipFill>
      <xdr:spPr>
        <a:xfrm>
          <a:off x="11414760" y="9471660"/>
          <a:ext cx="1767840" cy="10979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0"/>
  <sheetViews>
    <sheetView tabSelected="1" topLeftCell="A13" zoomScaleNormal="100" workbookViewId="0">
      <selection activeCell="C18" sqref="C18:E18"/>
    </sheetView>
  </sheetViews>
  <sheetFormatPr defaultColWidth="8.88671875" defaultRowHeight="14.4" x14ac:dyDescent="0.3"/>
  <cols>
    <col min="1" max="1" width="0.33203125" style="1" customWidth="1"/>
    <col min="2" max="2" width="5.6640625" style="1" customWidth="1"/>
    <col min="3" max="3" width="3.6640625" style="1" customWidth="1"/>
    <col min="4" max="4" width="3.109375" style="1" customWidth="1"/>
    <col min="5" max="5" width="15.5546875" style="1" customWidth="1"/>
    <col min="6" max="6" width="7.6640625" style="1" customWidth="1"/>
    <col min="7" max="7" width="20.6640625" style="1" customWidth="1"/>
    <col min="8" max="8" width="7.33203125" style="1" customWidth="1"/>
    <col min="9" max="9" width="4.6640625" style="1" customWidth="1"/>
    <col min="10" max="10" width="5.5546875" style="1" customWidth="1"/>
    <col min="11" max="11" width="13.33203125" style="1" customWidth="1"/>
    <col min="12" max="12" width="3.6640625" style="1" customWidth="1"/>
    <col min="13" max="13" width="8.6640625" style="1" customWidth="1"/>
    <col min="14" max="14" width="11.6640625" style="1" customWidth="1"/>
    <col min="15" max="15" width="26.6640625" style="1" customWidth="1"/>
    <col min="16" max="16" width="8.88671875" style="1"/>
    <col min="17" max="17" width="9.109375" style="1" bestFit="1" customWidth="1"/>
    <col min="18" max="16384" width="8.88671875" style="1"/>
  </cols>
  <sheetData>
    <row r="1" spans="2:20" ht="10.050000000000001" customHeight="1" x14ac:dyDescent="0.3"/>
    <row r="2" spans="2:20" ht="22.05" customHeight="1" x14ac:dyDescent="0.4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2">
        <v>2025</v>
      </c>
      <c r="L2" s="27"/>
    </row>
    <row r="3" spans="2:20" ht="18" customHeight="1" x14ac:dyDescent="0.3">
      <c r="B3" s="77" t="s">
        <v>19</v>
      </c>
      <c r="C3" s="77"/>
      <c r="D3" s="77"/>
      <c r="E3" s="78"/>
      <c r="F3" s="79" t="s">
        <v>41</v>
      </c>
      <c r="G3" s="80"/>
      <c r="H3" s="80"/>
      <c r="I3" s="80"/>
      <c r="J3" s="81"/>
      <c r="K3" s="17"/>
      <c r="L3" s="19"/>
      <c r="M3" s="25" t="s">
        <v>23</v>
      </c>
      <c r="N3" s="26" t="s">
        <v>22</v>
      </c>
    </row>
    <row r="4" spans="2:20" ht="18" customHeight="1" x14ac:dyDescent="0.3">
      <c r="B4" s="77" t="s">
        <v>29</v>
      </c>
      <c r="C4" s="78"/>
      <c r="D4" s="79" t="s">
        <v>42</v>
      </c>
      <c r="E4" s="80"/>
      <c r="F4" s="80"/>
      <c r="G4" s="80"/>
      <c r="H4" s="80"/>
      <c r="I4" s="80"/>
      <c r="J4" s="80"/>
      <c r="K4" s="81"/>
      <c r="L4" s="29"/>
      <c r="M4" s="48" t="s">
        <v>20</v>
      </c>
      <c r="N4" s="50">
        <v>440000</v>
      </c>
    </row>
    <row r="5" spans="2:20" ht="18" customHeight="1" x14ac:dyDescent="0.3">
      <c r="B5" s="77" t="s">
        <v>30</v>
      </c>
      <c r="C5" s="77"/>
      <c r="D5" s="78"/>
      <c r="E5" s="85" t="s">
        <v>43</v>
      </c>
      <c r="F5" s="86"/>
      <c r="G5" s="30" t="s">
        <v>45</v>
      </c>
      <c r="H5" s="66" t="s">
        <v>15</v>
      </c>
      <c r="I5" s="67"/>
      <c r="J5" s="82" t="s">
        <v>47</v>
      </c>
      <c r="K5" s="83" t="s">
        <v>47</v>
      </c>
      <c r="L5" s="84" t="s">
        <v>47</v>
      </c>
      <c r="M5" s="48" t="s">
        <v>17</v>
      </c>
      <c r="N5" s="50">
        <v>470000</v>
      </c>
    </row>
    <row r="6" spans="2:20" ht="18" customHeight="1" x14ac:dyDescent="0.3">
      <c r="B6" s="77" t="s">
        <v>28</v>
      </c>
      <c r="C6" s="78"/>
      <c r="D6" s="82" t="s">
        <v>44</v>
      </c>
      <c r="E6" s="83"/>
      <c r="F6" s="84"/>
      <c r="G6" s="30" t="s">
        <v>46</v>
      </c>
      <c r="H6" s="66" t="s">
        <v>15</v>
      </c>
      <c r="I6" s="67"/>
      <c r="J6" s="82" t="s">
        <v>48</v>
      </c>
      <c r="K6" s="83" t="s">
        <v>48</v>
      </c>
      <c r="L6" s="84" t="s">
        <v>48</v>
      </c>
      <c r="M6" s="48" t="s">
        <v>24</v>
      </c>
      <c r="N6" s="50">
        <v>500000</v>
      </c>
    </row>
    <row r="7" spans="2:20" ht="18" customHeight="1" x14ac:dyDescent="0.3">
      <c r="B7" s="2" t="s">
        <v>21</v>
      </c>
      <c r="C7" s="35"/>
      <c r="D7" s="36"/>
      <c r="E7" s="36"/>
      <c r="F7" s="36"/>
      <c r="G7" s="37"/>
      <c r="H7" s="35"/>
      <c r="I7" s="35"/>
      <c r="J7" s="38"/>
      <c r="K7" s="38"/>
      <c r="L7" s="38"/>
      <c r="M7" s="48" t="s">
        <v>11</v>
      </c>
      <c r="N7" s="50">
        <v>530000</v>
      </c>
    </row>
    <row r="8" spans="2:20" ht="18" customHeight="1" x14ac:dyDescent="0.3">
      <c r="C8" s="56" t="s">
        <v>35</v>
      </c>
      <c r="D8" s="57"/>
      <c r="E8" s="58"/>
      <c r="F8" s="40">
        <v>9</v>
      </c>
      <c r="G8" s="75" t="s">
        <v>34</v>
      </c>
      <c r="H8" s="76"/>
      <c r="I8" s="73">
        <v>4</v>
      </c>
      <c r="J8" s="74"/>
      <c r="L8" s="28"/>
      <c r="M8" s="49" t="s">
        <v>12</v>
      </c>
      <c r="N8" s="51">
        <v>560000</v>
      </c>
    </row>
    <row r="9" spans="2:20" ht="6.3" customHeight="1" thickBot="1" x14ac:dyDescent="0.35"/>
    <row r="10" spans="2:20" ht="16.8" customHeight="1" x14ac:dyDescent="0.3">
      <c r="B10" s="87" t="s">
        <v>0</v>
      </c>
      <c r="C10" s="90" t="s">
        <v>1</v>
      </c>
      <c r="D10" s="99"/>
      <c r="E10" s="91"/>
      <c r="F10" s="87" t="s">
        <v>2</v>
      </c>
      <c r="G10" s="87" t="s">
        <v>3</v>
      </c>
      <c r="H10" s="4" t="s">
        <v>4</v>
      </c>
      <c r="I10" s="90" t="s">
        <v>13</v>
      </c>
      <c r="J10" s="91"/>
      <c r="K10" s="3" t="s">
        <v>8</v>
      </c>
      <c r="L10" s="71" t="s">
        <v>6</v>
      </c>
      <c r="M10" s="72"/>
      <c r="N10" s="5" t="s">
        <v>7</v>
      </c>
      <c r="O10" s="32" t="s">
        <v>32</v>
      </c>
      <c r="S10" s="6"/>
    </row>
    <row r="11" spans="2:20" ht="15" customHeight="1" thickBot="1" x14ac:dyDescent="0.35">
      <c r="B11" s="88"/>
      <c r="C11" s="100"/>
      <c r="D11" s="101"/>
      <c r="E11" s="102"/>
      <c r="F11" s="88"/>
      <c r="G11" s="88"/>
      <c r="H11" s="7" t="s">
        <v>10</v>
      </c>
      <c r="I11" s="92" t="s">
        <v>14</v>
      </c>
      <c r="J11" s="93"/>
      <c r="K11" s="8" t="s">
        <v>9</v>
      </c>
      <c r="L11" s="103" t="s">
        <v>27</v>
      </c>
      <c r="M11" s="104"/>
      <c r="N11" s="9" t="s">
        <v>5</v>
      </c>
      <c r="O11" s="9" t="s">
        <v>33</v>
      </c>
      <c r="S11" s="10"/>
    </row>
    <row r="12" spans="2:20" ht="112.05" customHeight="1" thickBot="1" x14ac:dyDescent="0.35">
      <c r="B12" s="11">
        <v>1</v>
      </c>
      <c r="C12" s="94" t="s">
        <v>57</v>
      </c>
      <c r="D12" s="98" t="s">
        <v>57</v>
      </c>
      <c r="E12" s="95" t="s">
        <v>57</v>
      </c>
      <c r="F12" s="12">
        <v>1978</v>
      </c>
      <c r="G12" s="12"/>
      <c r="H12" s="12" t="s">
        <v>26</v>
      </c>
      <c r="I12" s="94" t="s">
        <v>25</v>
      </c>
      <c r="J12" s="95"/>
      <c r="K12" s="14">
        <f>IF(C12="","",IF(H12="T7",N$6,IF(H12="T6",N$4,IF(H12="T5",N$5,IF(H12="T4",N$6,IF(H12="T3",N$7,IF(H12="T2",N$8,"")))))))</f>
        <v>500000</v>
      </c>
      <c r="L12" s="69" t="str">
        <f>IF(F12="","",IF(K$2-F12&gt;=70,-50000,IF(K$2-F12&gt;=65,-40000,IF(OR(K$2-F12&gt;=60,K$2-F12&lt;15),-30000,""))))</f>
        <v/>
      </c>
      <c r="M12" s="70"/>
      <c r="N12" s="15">
        <f>IF(OR(C12="",K12=""),"",40000)</f>
        <v>40000</v>
      </c>
      <c r="O12" s="33" t="s">
        <v>56</v>
      </c>
      <c r="P12" s="107"/>
      <c r="R12" s="55"/>
      <c r="S12" s="55"/>
      <c r="T12" s="55"/>
    </row>
    <row r="13" spans="2:20" ht="112.05" customHeight="1" thickBot="1" x14ac:dyDescent="0.35">
      <c r="B13" s="11">
        <v>2</v>
      </c>
      <c r="C13" s="94" t="s">
        <v>58</v>
      </c>
      <c r="D13" s="98" t="s">
        <v>58</v>
      </c>
      <c r="E13" s="95" t="s">
        <v>58</v>
      </c>
      <c r="F13" s="12">
        <v>1991</v>
      </c>
      <c r="G13" s="12"/>
      <c r="H13" s="12" t="s">
        <v>26</v>
      </c>
      <c r="I13" s="94" t="s">
        <v>25</v>
      </c>
      <c r="J13" s="95"/>
      <c r="K13" s="14">
        <f t="shared" ref="K13:K20" si="0">IF(C13="","",IF(H13="T7",N$6,IF(H13="T6",N$4,IF(H13="T5",N$5,IF(H13="T4",N$6,IF(H13="T3",N$7,IF(H13="T2",N$8,"")))))))</f>
        <v>500000</v>
      </c>
      <c r="L13" s="69" t="str">
        <f t="shared" ref="L13:L20" si="1">IF(F13="","",IF(K$2-F13&gt;=70,-50000,IF(K$2-F13&gt;=65,-40000,IF(OR(K$2-F13&gt;=60,K$2-F13&lt;15),-30000,""))))</f>
        <v/>
      </c>
      <c r="M13" s="70"/>
      <c r="N13" s="15">
        <f t="shared" ref="N13:N20" si="2">IF(OR(C13="",K13=""),"",40000)</f>
        <v>40000</v>
      </c>
      <c r="O13" s="33" t="s">
        <v>56</v>
      </c>
      <c r="P13" s="107"/>
    </row>
    <row r="14" spans="2:20" ht="112.05" customHeight="1" thickBot="1" x14ac:dyDescent="0.35">
      <c r="B14" s="11">
        <v>3</v>
      </c>
      <c r="C14" s="94" t="s">
        <v>49</v>
      </c>
      <c r="D14" s="98"/>
      <c r="E14" s="95"/>
      <c r="F14" s="12">
        <v>1987</v>
      </c>
      <c r="G14" s="12"/>
      <c r="H14" s="12" t="s">
        <v>26</v>
      </c>
      <c r="I14" s="94" t="s">
        <v>25</v>
      </c>
      <c r="J14" s="95"/>
      <c r="K14" s="14">
        <f>IF(C14="","",IF(H14="T7",N$6,IF(H14="T6",N$4,IF(H14="T5",N$5,IF(H14="T4",N$6,IF(H14="T3",N$7,IF(H14="T2",N$8,"")))))))</f>
        <v>500000</v>
      </c>
      <c r="L14" s="69" t="str">
        <f t="shared" si="1"/>
        <v/>
      </c>
      <c r="M14" s="70"/>
      <c r="N14" s="15">
        <f>IF(OR(C14="",K14=""),"",40000)</f>
        <v>40000</v>
      </c>
      <c r="O14" s="33" t="s">
        <v>56</v>
      </c>
    </row>
    <row r="15" spans="2:20" ht="112.05" customHeight="1" thickBot="1" x14ac:dyDescent="0.35">
      <c r="B15" s="11">
        <v>4</v>
      </c>
      <c r="C15" s="94" t="s">
        <v>50</v>
      </c>
      <c r="D15" s="98"/>
      <c r="E15" s="95"/>
      <c r="F15" s="12">
        <v>1990</v>
      </c>
      <c r="G15" s="12"/>
      <c r="H15" s="12" t="s">
        <v>26</v>
      </c>
      <c r="I15" s="94" t="s">
        <v>25</v>
      </c>
      <c r="J15" s="95"/>
      <c r="K15" s="14">
        <f>IF(C15="","",IF(H15="T7",N$6,IF(H15="T6",N$4,IF(H15="T5",N$5,IF(H15="T4",N$6,IF(H15="T3",N$7,IF(H15="T2",N$8,"")))))))</f>
        <v>500000</v>
      </c>
      <c r="L15" s="69" t="str">
        <f t="shared" si="1"/>
        <v/>
      </c>
      <c r="M15" s="70"/>
      <c r="N15" s="15">
        <f>IF(OR(C15="",K15=""),"",40000)</f>
        <v>40000</v>
      </c>
      <c r="O15" s="33" t="s">
        <v>56</v>
      </c>
    </row>
    <row r="16" spans="2:20" ht="112.05" customHeight="1" thickBot="1" x14ac:dyDescent="0.35">
      <c r="B16" s="11">
        <v>5</v>
      </c>
      <c r="C16" s="94" t="s">
        <v>51</v>
      </c>
      <c r="D16" s="98"/>
      <c r="E16" s="95"/>
      <c r="F16" s="12">
        <v>1982</v>
      </c>
      <c r="G16" s="12"/>
      <c r="H16" s="12" t="s">
        <v>11</v>
      </c>
      <c r="I16" s="94" t="s">
        <v>25</v>
      </c>
      <c r="J16" s="95"/>
      <c r="K16" s="14">
        <f t="shared" si="0"/>
        <v>530000</v>
      </c>
      <c r="L16" s="69" t="str">
        <f t="shared" si="1"/>
        <v/>
      </c>
      <c r="M16" s="70"/>
      <c r="N16" s="15">
        <f t="shared" si="2"/>
        <v>40000</v>
      </c>
      <c r="O16" s="33" t="s">
        <v>56</v>
      </c>
    </row>
    <row r="17" spans="2:17" ht="112.05" customHeight="1" thickBot="1" x14ac:dyDescent="0.35">
      <c r="B17" s="11">
        <v>6</v>
      </c>
      <c r="C17" s="96" t="s">
        <v>59</v>
      </c>
      <c r="D17" s="108"/>
      <c r="E17" s="97"/>
      <c r="F17" s="34">
        <v>1982</v>
      </c>
      <c r="G17" s="12"/>
      <c r="H17" s="34" t="s">
        <v>26</v>
      </c>
      <c r="I17" s="96" t="s">
        <v>55</v>
      </c>
      <c r="J17" s="97"/>
      <c r="K17" s="14">
        <f>IF(C17="","",IF(H17="T7",N$6,IF(H17="T6",N$4,IF(H17="T5",N$5,IF(H17="T4",N$6,IF(H17="T3",N$7,IF(H17="T2",N$8,"")))))))</f>
        <v>500000</v>
      </c>
      <c r="L17" s="69" t="str">
        <f t="shared" si="1"/>
        <v/>
      </c>
      <c r="M17" s="70"/>
      <c r="N17" s="15">
        <f>IF(OR(C17="",K17=""),"",40000)</f>
        <v>40000</v>
      </c>
      <c r="O17" s="33"/>
    </row>
    <row r="18" spans="2:17" ht="112.05" customHeight="1" thickBot="1" x14ac:dyDescent="0.35">
      <c r="B18" s="11">
        <v>7</v>
      </c>
      <c r="C18" s="96" t="s">
        <v>52</v>
      </c>
      <c r="D18" s="108"/>
      <c r="E18" s="97"/>
      <c r="F18" s="34">
        <v>1979</v>
      </c>
      <c r="G18" s="12"/>
      <c r="H18" s="34" t="s">
        <v>11</v>
      </c>
      <c r="I18" s="96" t="s">
        <v>55</v>
      </c>
      <c r="J18" s="97"/>
      <c r="K18" s="14">
        <f t="shared" si="0"/>
        <v>530000</v>
      </c>
      <c r="L18" s="69" t="str">
        <f>IF(F18="","",IF(K$2-F18&gt;=70,-50000,IF(K$2-F18&gt;=65,-40000,IF(OR(K$2-F18&gt;=60,K$2-F18&lt;15),-30000,""))))</f>
        <v/>
      </c>
      <c r="M18" s="70"/>
      <c r="N18" s="15">
        <f t="shared" si="2"/>
        <v>40000</v>
      </c>
      <c r="O18" s="33"/>
      <c r="P18" s="59"/>
    </row>
    <row r="19" spans="2:17" ht="112.05" customHeight="1" thickBot="1" x14ac:dyDescent="0.35">
      <c r="B19" s="11">
        <v>8</v>
      </c>
      <c r="C19" s="96" t="s">
        <v>53</v>
      </c>
      <c r="D19" s="108"/>
      <c r="E19" s="97"/>
      <c r="F19" s="34">
        <v>1979</v>
      </c>
      <c r="G19" s="12"/>
      <c r="H19" s="34" t="s">
        <v>11</v>
      </c>
      <c r="I19" s="96" t="s">
        <v>55</v>
      </c>
      <c r="J19" s="97"/>
      <c r="K19" s="14">
        <f t="shared" si="0"/>
        <v>530000</v>
      </c>
      <c r="L19" s="69" t="str">
        <f>IF(F19="","",IF(K$2-F19&gt;=70,-50000,IF(K$2-F19&gt;=65,-40000,IF(OR(K$2-F19&gt;=60,K$2-F19&lt;15),-30000,""))))</f>
        <v/>
      </c>
      <c r="M19" s="70"/>
      <c r="N19" s="15">
        <f t="shared" si="2"/>
        <v>40000</v>
      </c>
      <c r="O19" s="33"/>
      <c r="P19" s="59"/>
    </row>
    <row r="20" spans="2:17" ht="112.05" customHeight="1" thickBot="1" x14ac:dyDescent="0.35">
      <c r="B20" s="13">
        <v>9</v>
      </c>
      <c r="C20" s="96" t="s">
        <v>54</v>
      </c>
      <c r="D20" s="108"/>
      <c r="E20" s="97"/>
      <c r="F20" s="34">
        <v>1986</v>
      </c>
      <c r="G20" s="34"/>
      <c r="H20" s="34" t="s">
        <v>11</v>
      </c>
      <c r="I20" s="96" t="s">
        <v>55</v>
      </c>
      <c r="J20" s="97"/>
      <c r="K20" s="16">
        <f t="shared" si="0"/>
        <v>530000</v>
      </c>
      <c r="L20" s="69" t="str">
        <f t="shared" si="1"/>
        <v/>
      </c>
      <c r="M20" s="70"/>
      <c r="N20" s="15">
        <f t="shared" si="2"/>
        <v>40000</v>
      </c>
      <c r="O20" s="33"/>
      <c r="P20" s="39"/>
    </row>
    <row r="21" spans="2:17" ht="14.4" customHeight="1" x14ac:dyDescent="0.3">
      <c r="B21" s="41"/>
      <c r="C21" s="42"/>
      <c r="D21" s="42"/>
      <c r="E21" s="42"/>
      <c r="F21" s="42"/>
      <c r="G21" s="42"/>
      <c r="H21" s="105" t="s">
        <v>37</v>
      </c>
      <c r="I21" s="105"/>
      <c r="J21" s="105"/>
      <c r="K21" s="44" t="s">
        <v>8</v>
      </c>
      <c r="L21" s="106" t="s">
        <v>38</v>
      </c>
      <c r="M21" s="106"/>
      <c r="N21" s="45" t="s">
        <v>39</v>
      </c>
      <c r="O21" s="46" t="s">
        <v>40</v>
      </c>
      <c r="P21" s="43"/>
    </row>
    <row r="22" spans="2:17" x14ac:dyDescent="0.3">
      <c r="B22" s="20"/>
      <c r="C22" s="20"/>
      <c r="D22" s="20"/>
      <c r="E22" s="21"/>
      <c r="G22" s="18" t="s">
        <v>16</v>
      </c>
      <c r="H22" s="89">
        <f>SUM(K22:O22)</f>
        <v>5580000</v>
      </c>
      <c r="I22" s="89"/>
      <c r="J22" s="89"/>
      <c r="K22" s="47">
        <f>SUM(K12:K20)</f>
        <v>4620000</v>
      </c>
      <c r="L22" s="68">
        <f>SUM(L12:L20)</f>
        <v>0</v>
      </c>
      <c r="M22" s="68">
        <f>SUM(M12:M20)</f>
        <v>0</v>
      </c>
      <c r="N22" s="47">
        <f>SUM(N12:N20)</f>
        <v>360000</v>
      </c>
      <c r="O22" s="53">
        <v>600000</v>
      </c>
      <c r="Q22" s="54"/>
    </row>
    <row r="23" spans="2:17" x14ac:dyDescent="0.3">
      <c r="B23" s="20"/>
      <c r="C23" s="20"/>
      <c r="D23" s="20"/>
      <c r="E23" s="21"/>
      <c r="F23" s="20"/>
      <c r="G23" s="31" t="s">
        <v>36</v>
      </c>
      <c r="H23" s="63">
        <f>IF(OR(I8="",I8&gt;10),"",IF(I8&gt;=5,4500000,IF(I8=4,4000000,IF(I8=3,3500000,IF(I8=2,2500000,IF(I8=1,1500000,""))))))</f>
        <v>4000000</v>
      </c>
      <c r="I23" s="64"/>
      <c r="J23" s="65"/>
    </row>
    <row r="24" spans="2:17" x14ac:dyDescent="0.3">
      <c r="B24" s="20"/>
      <c r="C24" s="20"/>
      <c r="D24" s="20"/>
      <c r="E24" s="21"/>
      <c r="F24" s="20"/>
      <c r="G24" s="31" t="s">
        <v>31</v>
      </c>
      <c r="H24" s="60">
        <f>IF(OR(H23="",H23="?",H23="???"),"",SUM(H22:J23))</f>
        <v>9580000</v>
      </c>
      <c r="I24" s="61"/>
      <c r="J24" s="62"/>
    </row>
    <row r="30" spans="2:17" x14ac:dyDescent="0.3">
      <c r="K30" s="54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H21:J21"/>
    <mergeCell ref="L21:M21"/>
    <mergeCell ref="P12:P13"/>
    <mergeCell ref="C20:E20"/>
    <mergeCell ref="C16:E16"/>
    <mergeCell ref="C17:E17"/>
    <mergeCell ref="C18:E18"/>
    <mergeCell ref="C19:E19"/>
    <mergeCell ref="C10:E11"/>
    <mergeCell ref="C12:E12"/>
    <mergeCell ref="C13:E13"/>
    <mergeCell ref="C14:E14"/>
    <mergeCell ref="L11:M11"/>
    <mergeCell ref="L12:M12"/>
    <mergeCell ref="L13:M13"/>
    <mergeCell ref="L14:M14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anhnt581</cp:lastModifiedBy>
  <cp:lastPrinted>2025-02-22T02:43:56Z</cp:lastPrinted>
  <dcterms:created xsi:type="dcterms:W3CDTF">2024-02-19T01:35:45Z</dcterms:created>
  <dcterms:modified xsi:type="dcterms:W3CDTF">2025-03-06T01:46:46Z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BMPSD">
    <vt:lpwstr>K</vt:lpwstr>
  </property>
</Properties>
</file>