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03 Gia Thụy\"/>
    </mc:Choice>
  </mc:AlternateContent>
  <xr:revisionPtr revIDLastSave="0" documentId="13_ncr:1_{ED06FC51-EB0F-4C37-8610-7F3384A842D9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<sst xmlns="http://schemas.openxmlformats.org/spreadsheetml/2006/main" count="82" uniqueCount="48">
  <si>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</si>
  <si>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</si>
  <si>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</si>
  <si>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</si>
  <si>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</si>
  <si>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</si>
  <si>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</si>
  <si>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</si>
  <si>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</si>
  <si>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</si>
  <si>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</si>
  <si>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</si>
  <si>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</si>
  <si>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</si>
  <si>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</si>
  <si>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</si>
  <si>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</si>
  <si>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</si>
  <si>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</si>
  <si>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</si>
  <si>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</si>
  <si>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</si>
  <si>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</si>
  <si>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</si>
  <si>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</si>
  <si>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</si>
  <si>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</si>
  <si>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</si>
  <si>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</si>
  <si>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Gia Thụy</t>
  </si>
  <si>
    <t>Tầng 6, Nhà văn hóa số 714, Nguyễn Văn Cừ, Long Biên, HN</t>
  </si>
  <si>
    <t>Mạc Văn Quân</t>
  </si>
  <si>
    <t>Hoàng Tiến Mạnh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</si>
  <si>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0903.866.830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</si>
  <si>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0912.692.268</t>
    </r>
  </si>
  <si>
    <t>Quan Mac</t>
  </si>
  <si>
    <t>Mạc Văn Quân (Đội_Trưởng)</t>
  </si>
  <si>
    <t>Hoàng Tiến Mạnh (Phó_ĐộiTrưởng)</t>
  </si>
  <si>
    <t>Ngô Bá Duy</t>
  </si>
  <si>
    <t>Ngô Phạm Thiện</t>
  </si>
  <si>
    <t>Phạm Tuấn Hưng</t>
  </si>
  <si>
    <t>Nguyễn Ngọc Kiên</t>
  </si>
  <si>
    <t>Ngô Văn Kiên</t>
  </si>
  <si>
    <t>Nguyễn Thị Hương Giang</t>
  </si>
  <si>
    <t>Lê Thu Hạnh</t>
  </si>
  <si>
    <t>T4</t>
  </si>
  <si>
    <t>Vđv cũ</t>
  </si>
  <si>
    <t>Vđv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</si>
</sst>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198120</xdr:colOff>
      <xdr:row>10</xdr:row>
      <xdr:rowOff>15241</xdr:rowOff>
    </xdr:from>
    <xdr:to>
      <xdr:col>6</xdr:col>
      <xdr:colOff>1242257</xdr:colOff>
      <xdr:row>10</xdr:row>
      <xdr:rowOff>1394461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775284-C894-4110-B520-9EAE9F549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5560" y="2004061"/>
          <a:ext cx="1044137" cy="1379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154305</xdr:colOff>
      <xdr:row>11</xdr:row>
      <xdr:rowOff>28575</xdr:rowOff>
    </xdr:from>
    <xdr:to>
      <xdr:col>6</xdr:col>
      <xdr:colOff>1270223</xdr:colOff>
      <xdr:row>11</xdr:row>
      <xdr:rowOff>1386840</xdr:rowOff>
    </xdr:to>
    <xdr:pic>
      <xdr:nvPicPr>
        <xdr:cNvPr id="3" name="Picture 2" descr="C:\ZMy_Documents\BONG BAN\HoangTienManh.jpg">
          <a:extLst>
            <a:ext uri="{FF2B5EF4-FFF2-40B4-BE49-F238E27FC236}">
              <a16:creationId xmlns:a16="http://schemas.microsoft.com/office/drawing/2014/main" id="{2D4D804E-CDA2-48DA-BEE9-A2FA4ED77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1745" y="3434715"/>
          <a:ext cx="1115918" cy="13582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180975</xdr:colOff>
      <xdr:row>12</xdr:row>
      <xdr:rowOff>9525</xdr:rowOff>
    </xdr:from>
    <xdr:to>
      <xdr:col>6</xdr:col>
      <xdr:colOff>1259524</xdr:colOff>
      <xdr:row>12</xdr:row>
      <xdr:rowOff>1402081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E85DFE7-8859-4618-8C0A-9935BC0501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523" t="22112" r="17146" b="8582"/>
        <a:stretch/>
      </xdr:blipFill>
      <xdr:spPr>
        <a:xfrm>
          <a:off x="2558415" y="4832985"/>
          <a:ext cx="1078549" cy="1392556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13</xdr:row>
      <xdr:rowOff>19050</xdr:rowOff>
    </xdr:from>
    <xdr:to>
      <xdr:col>6</xdr:col>
      <xdr:colOff>1289541</xdr:colOff>
      <xdr:row>13</xdr:row>
      <xdr:rowOff>1394460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F2BBC74-D1CC-44CC-B7FB-3EF2A83EC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9840" y="6259830"/>
          <a:ext cx="1137141" cy="1375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64770</xdr:colOff>
      <xdr:row>13</xdr:row>
      <xdr:rowOff>1417319</xdr:rowOff>
    </xdr:from>
    <xdr:to>
      <xdr:col>6</xdr:col>
      <xdr:colOff>1338085</xdr:colOff>
      <xdr:row>15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1419276-DE1C-4BDD-8F90-D6A301F8F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2210" y="7658099"/>
          <a:ext cx="1273315" cy="14173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15</xdr:row>
      <xdr:rowOff>19050</xdr:rowOff>
    </xdr:from>
    <xdr:to>
      <xdr:col>6</xdr:col>
      <xdr:colOff>1269449</xdr:colOff>
      <xdr:row>15</xdr:row>
      <xdr:rowOff>1402080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497240C-86A0-4610-BE9C-B21CB8965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365" y="9094470"/>
          <a:ext cx="1107524" cy="1383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137160</xdr:colOff>
      <xdr:row>17</xdr:row>
      <xdr:rowOff>1</xdr:rowOff>
    </xdr:from>
    <xdr:to>
      <xdr:col>6</xdr:col>
      <xdr:colOff>1282812</xdr:colOff>
      <xdr:row>17</xdr:row>
      <xdr:rowOff>1394461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6C947CA-5859-45EE-8C92-FFA15403C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1910061"/>
          <a:ext cx="1145652" cy="1394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146685</xdr:colOff>
      <xdr:row>18</xdr:row>
      <xdr:rowOff>0</xdr:rowOff>
    </xdr:from>
    <xdr:to>
      <xdr:col>6</xdr:col>
      <xdr:colOff>1280494</xdr:colOff>
      <xdr:row>18</xdr:row>
      <xdr:rowOff>1402080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EB359237-43D9-487B-A36A-3DE669ED0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3327380"/>
          <a:ext cx="1133809" cy="1402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179070</xdr:colOff>
      <xdr:row>16</xdr:row>
      <xdr:rowOff>1</xdr:rowOff>
    </xdr:from>
    <xdr:to>
      <xdr:col>6</xdr:col>
      <xdr:colOff>1252009</xdr:colOff>
      <xdr:row>16</xdr:row>
      <xdr:rowOff>1394460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6960EA7-5413-4B1B-980B-81E40C265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56510" y="10492741"/>
          <a:ext cx="1072939" cy="1394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workbookViewId="0">
      <selection activeCell="K11" sqref="K11"/>
    </sheetView>
  </sheetViews>
  <sheetFormatPr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6384" width="8.88671875" style="1"/>
  </cols>
  <sheetData>
    <row r="1" spans="2:19" ht="10.050000000000001" customHeight="1" x14ac:dyDescent="0.3"/>
    <row r="2" spans="2:19" ht="22.05" customHeight="1" x14ac:dyDescent="0.4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3">
      <c r="B3" s="37" t="s">
        <v>19</v>
      </c>
      <c r="C3" s="37"/>
      <c r="D3" s="37"/>
      <c r="E3" s="38"/>
      <c r="F3" s="44" t="s">
        <v>29</v>
      </c>
      <c r="G3" s="45"/>
      <c r="H3" s="45"/>
      <c r="I3" s="45"/>
      <c r="J3" s="46"/>
      <c r="K3" s="19"/>
      <c r="L3" s="21"/>
      <c r="M3" s="30" t="s">
        <v>20</v>
      </c>
      <c r="N3" s="31">
        <v>460000</v>
      </c>
    </row>
    <row r="4" spans="2:19" ht="18" customHeight="1" x14ac:dyDescent="0.3">
      <c r="B4" s="37" t="s">
        <v>27</v>
      </c>
      <c r="C4" s="38"/>
      <c r="D4" s="44" t="s">
        <v>30</v>
      </c>
      <c r="E4" s="45"/>
      <c r="F4" s="45"/>
      <c r="G4" s="45"/>
      <c r="H4" s="45"/>
      <c r="I4" s="45"/>
      <c r="J4" s="45"/>
      <c r="K4" s="46"/>
      <c r="L4" s="36"/>
      <c r="M4" s="30" t="s">
        <v>17</v>
      </c>
      <c r="N4" s="31">
        <v>480000</v>
      </c>
    </row>
    <row r="5" spans="2:19" ht="18" customHeight="1" x14ac:dyDescent="0.3">
      <c r="B5" s="37" t="s">
        <v>28</v>
      </c>
      <c r="C5" s="37"/>
      <c r="D5" s="38"/>
      <c r="E5" s="71" t="s">
        <v>31</v>
      </c>
      <c r="F5" s="72"/>
      <c r="G5" s="2" t="s">
        <v>33</v>
      </c>
      <c r="H5" s="39" t="s">
        <v>15</v>
      </c>
      <c r="I5" s="40"/>
      <c r="J5" s="68" t="s">
        <v>35</v>
      </c>
      <c r="K5" s="69"/>
      <c r="L5" s="70"/>
      <c r="M5" s="30" t="s">
        <v>24</v>
      </c>
      <c r="N5" s="31">
        <v>500000</v>
      </c>
    </row>
    <row r="6" spans="2:19" ht="18" customHeight="1" x14ac:dyDescent="0.3">
      <c r="B6" s="37" t="s">
        <v>26</v>
      </c>
      <c r="C6" s="38"/>
      <c r="D6" s="68" t="s">
        <v>32</v>
      </c>
      <c r="E6" s="69"/>
      <c r="F6" s="70"/>
      <c r="G6" s="2" t="s">
        <v>34</v>
      </c>
      <c r="H6" s="39" t="s">
        <v>15</v>
      </c>
      <c r="I6" s="40"/>
      <c r="J6" s="68"/>
      <c r="K6" s="69"/>
      <c r="L6" s="70"/>
      <c r="M6" s="30" t="s">
        <v>11</v>
      </c>
      <c r="N6" s="31">
        <v>520000</v>
      </c>
    </row>
    <row r="7" spans="2:19" ht="18" customHeight="1" x14ac:dyDescent="0.3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05" customHeight="1" thickBot="1" x14ac:dyDescent="0.35"/>
    <row r="9" spans="2:19" ht="16.8" customHeight="1" x14ac:dyDescent="0.3">
      <c r="B9" s="56" t="s">
        <v>0</v>
      </c>
      <c r="C9" s="50" t="s">
        <v>1</v>
      </c>
      <c r="D9" s="51"/>
      <c r="E9" s="52"/>
      <c r="F9" s="56" t="s">
        <v>2</v>
      </c>
      <c r="G9" s="56" t="s">
        <v>3</v>
      </c>
      <c r="H9" s="4" t="s">
        <v>4</v>
      </c>
      <c r="I9" s="50" t="s">
        <v>13</v>
      </c>
      <c r="J9" s="52"/>
      <c r="K9" s="3" t="s">
        <v>8</v>
      </c>
      <c r="L9" s="64" t="s">
        <v>6</v>
      </c>
      <c r="M9" s="65"/>
      <c r="N9" s="5" t="s">
        <v>7</v>
      </c>
      <c r="S9" s="6"/>
    </row>
    <row r="10" spans="2:19" ht="15" customHeight="1" thickBot="1" x14ac:dyDescent="0.35">
      <c r="B10" s="57"/>
      <c r="C10" s="53"/>
      <c r="D10" s="54"/>
      <c r="E10" s="55"/>
      <c r="F10" s="57"/>
      <c r="G10" s="57"/>
      <c r="H10" s="7" t="s">
        <v>10</v>
      </c>
      <c r="I10" s="59" t="s">
        <v>14</v>
      </c>
      <c r="J10" s="60"/>
      <c r="K10" s="8" t="s">
        <v>9</v>
      </c>
      <c r="L10" s="66" t="s">
        <v>25</v>
      </c>
      <c r="M10" s="67"/>
      <c r="N10" s="9" t="s">
        <v>5</v>
      </c>
      <c r="S10" s="10"/>
    </row>
    <row r="11" spans="2:19" ht="112.05" customHeight="1" thickBot="1" x14ac:dyDescent="0.35">
      <c r="B11" s="11">
        <v>1</v>
      </c>
      <c r="C11" s="47" t="s">
        <v>36</v>
      </c>
      <c r="D11" s="48" t="s">
        <v>36</v>
      </c>
      <c r="E11" s="49" t="s">
        <v>36</v>
      </c>
      <c r="F11" s="12">
        <v>1978</v>
      </c>
      <c r="G11" s="12"/>
      <c r="H11" s="12" t="s">
        <v>12</v>
      </c>
      <c r="I11" s="47" t="s">
        <v>46</v>
      </c>
      <c r="J11" s="49"/>
      <c r="K11" s="16">
        <f t="shared" ref="K11:K19" si="0">IF(C11="","",IF(H11="T7",N$5,IF(H11="T6",N$3,IF(H11="T5",N$4,IF(H11="T4",N$5,IF(H11="T3",N$6,IF(H11="T2",N$7,"")))))))</f>
        <v>540000</v>
      </c>
      <c r="L11" s="61" t="str">
        <f t="shared" ref="L11:L20" si="1">IF(F11="","",IF(K$2-F11&gt;=65,-40000,IF(OR(K$2-F11&gt;=60,K$2-F11&lt;15),-30000,"")))</f>
        <v/>
      </c>
      <c r="M11" s="62"/>
      <c r="N11" s="17">
        <f t="shared" ref="N11:N19" si="2">IF(OR(C11="",K11=""),"",40000)</f>
        <v>40000</v>
      </c>
    </row>
    <row r="12" spans="2:19" ht="112.05" customHeight="1" thickBot="1" x14ac:dyDescent="0.35">
      <c r="B12" s="11">
        <v>2</v>
      </c>
      <c r="C12" s="47" t="s">
        <v>37</v>
      </c>
      <c r="D12" s="48" t="s">
        <v>37</v>
      </c>
      <c r="E12" s="49" t="s">
        <v>37</v>
      </c>
      <c r="F12" s="12">
        <v>1978</v>
      </c>
      <c r="G12" s="12"/>
      <c r="H12" s="12" t="s">
        <v>12</v>
      </c>
      <c r="I12" s="47" t="s">
        <v>46</v>
      </c>
      <c r="J12" s="49"/>
      <c r="K12" s="16">
        <f t="shared" si="0"/>
        <v>540000</v>
      </c>
      <c r="L12" s="61" t="str">
        <f t="shared" si="1"/>
        <v/>
      </c>
      <c r="M12" s="62"/>
      <c r="N12" s="17">
        <f t="shared" si="2"/>
        <v>40000</v>
      </c>
    </row>
    <row r="13" spans="2:19" ht="112.05" customHeight="1" thickBot="1" x14ac:dyDescent="0.35">
      <c r="B13" s="11">
        <v>3</v>
      </c>
      <c r="C13" s="47" t="s">
        <v>38</v>
      </c>
      <c r="D13" s="48" t="s">
        <v>38</v>
      </c>
      <c r="E13" s="49" t="s">
        <v>38</v>
      </c>
      <c r="F13" s="12">
        <v>1983</v>
      </c>
      <c r="G13" s="12"/>
      <c r="H13" s="12" t="s">
        <v>11</v>
      </c>
      <c r="I13" s="47" t="s">
        <v>46</v>
      </c>
      <c r="J13" s="49"/>
      <c r="K13" s="16">
        <f t="shared" si="0"/>
        <v>520000</v>
      </c>
      <c r="L13" s="61" t="str">
        <f t="shared" si="1"/>
        <v/>
      </c>
      <c r="M13" s="62"/>
      <c r="N13" s="17">
        <f t="shared" si="2"/>
        <v>40000</v>
      </c>
    </row>
    <row r="14" spans="2:19" ht="112.05" customHeight="1" thickBot="1" x14ac:dyDescent="0.35">
      <c r="B14" s="11">
        <v>4</v>
      </c>
      <c r="C14" s="47" t="s">
        <v>39</v>
      </c>
      <c r="D14" s="48" t="s">
        <v>39</v>
      </c>
      <c r="E14" s="49" t="s">
        <v>39</v>
      </c>
      <c r="F14" s="12">
        <v>1983</v>
      </c>
      <c r="G14" s="12"/>
      <c r="H14" s="12" t="s">
        <v>12</v>
      </c>
      <c r="I14" s="47" t="s">
        <v>46</v>
      </c>
      <c r="J14" s="49"/>
      <c r="K14" s="16">
        <f t="shared" si="0"/>
        <v>540000</v>
      </c>
      <c r="L14" s="61" t="str">
        <f t="shared" si="1"/>
        <v/>
      </c>
      <c r="M14" s="62"/>
      <c r="N14" s="17">
        <f t="shared" si="2"/>
        <v>40000</v>
      </c>
    </row>
    <row r="15" spans="2:19" ht="112.05" customHeight="1" thickBot="1" x14ac:dyDescent="0.35">
      <c r="B15" s="11">
        <v>5</v>
      </c>
      <c r="C15" s="47" t="s">
        <v>40</v>
      </c>
      <c r="D15" s="48" t="s">
        <v>40</v>
      </c>
      <c r="E15" s="49" t="s">
        <v>40</v>
      </c>
      <c r="F15" s="12">
        <v>1972</v>
      </c>
      <c r="G15" s="12"/>
      <c r="H15" s="12" t="s">
        <v>12</v>
      </c>
      <c r="I15" s="47" t="s">
        <v>46</v>
      </c>
      <c r="J15" s="49"/>
      <c r="K15" s="16">
        <f t="shared" si="0"/>
        <v>540000</v>
      </c>
      <c r="L15" s="61" t="str">
        <f t="shared" si="1"/>
        <v/>
      </c>
      <c r="M15" s="62"/>
      <c r="N15" s="17">
        <f t="shared" si="2"/>
        <v>40000</v>
      </c>
    </row>
    <row r="16" spans="2:19" ht="112.05" customHeight="1" thickBot="1" x14ac:dyDescent="0.35">
      <c r="B16" s="11">
        <v>6</v>
      </c>
      <c r="C16" s="47" t="s">
        <v>41</v>
      </c>
      <c r="D16" s="48" t="s">
        <v>41</v>
      </c>
      <c r="E16" s="49" t="s">
        <v>41</v>
      </c>
      <c r="F16" s="12">
        <v>1983</v>
      </c>
      <c r="G16" s="12"/>
      <c r="H16" s="12" t="s">
        <v>11</v>
      </c>
      <c r="I16" s="47" t="s">
        <v>46</v>
      </c>
      <c r="J16" s="49"/>
      <c r="K16" s="16">
        <f t="shared" si="0"/>
        <v>520000</v>
      </c>
      <c r="L16" s="61" t="str">
        <f t="shared" si="1"/>
        <v/>
      </c>
      <c r="M16" s="62"/>
      <c r="N16" s="17">
        <f t="shared" si="2"/>
        <v>40000</v>
      </c>
    </row>
    <row r="17" spans="2:14" ht="112.05" customHeight="1" thickBot="1" x14ac:dyDescent="0.35">
      <c r="B17" s="11">
        <v>7</v>
      </c>
      <c r="C17" s="47" t="s">
        <v>42</v>
      </c>
      <c r="D17" s="48" t="s">
        <v>42</v>
      </c>
      <c r="E17" s="49" t="s">
        <v>42</v>
      </c>
      <c r="F17" s="12">
        <v>1984</v>
      </c>
      <c r="G17" s="12"/>
      <c r="H17" s="12" t="s">
        <v>45</v>
      </c>
      <c r="I17" s="47" t="s">
        <v>47</v>
      </c>
      <c r="J17" s="49"/>
      <c r="K17" s="16">
        <f t="shared" si="0"/>
        <v>500000</v>
      </c>
      <c r="L17" s="61" t="str">
        <f t="shared" si="1"/>
        <v/>
      </c>
      <c r="M17" s="62"/>
      <c r="N17" s="17">
        <f t="shared" si="2"/>
        <v>40000</v>
      </c>
    </row>
    <row r="18" spans="2:14" ht="112.05" customHeight="1" thickBot="1" x14ac:dyDescent="0.35">
      <c r="B18" s="11">
        <v>8</v>
      </c>
      <c r="C18" s="47" t="s">
        <v>43</v>
      </c>
      <c r="D18" s="48" t="s">
        <v>43</v>
      </c>
      <c r="E18" s="49" t="s">
        <v>43</v>
      </c>
      <c r="F18" s="12">
        <v>1972</v>
      </c>
      <c r="G18" s="12"/>
      <c r="H18" s="12" t="s">
        <v>11</v>
      </c>
      <c r="I18" s="47" t="s">
        <v>46</v>
      </c>
      <c r="J18" s="49"/>
      <c r="K18" s="16">
        <f t="shared" si="0"/>
        <v>520000</v>
      </c>
      <c r="L18" s="61" t="str">
        <f t="shared" si="1"/>
        <v/>
      </c>
      <c r="M18" s="62"/>
      <c r="N18" s="17">
        <f t="shared" si="2"/>
        <v>40000</v>
      </c>
    </row>
    <row r="19" spans="2:14" ht="112.05" customHeight="1" thickBot="1" x14ac:dyDescent="0.35">
      <c r="B19" s="11">
        <v>9</v>
      </c>
      <c r="C19" s="47" t="s">
        <v>44</v>
      </c>
      <c r="D19" s="48" t="s">
        <v>44</v>
      </c>
      <c r="E19" s="49" t="s">
        <v>44</v>
      </c>
      <c r="F19" s="12">
        <v>1976</v>
      </c>
      <c r="G19" s="12"/>
      <c r="H19" s="12" t="s">
        <v>11</v>
      </c>
      <c r="I19" s="47" t="s">
        <v>46</v>
      </c>
      <c r="J19" s="49"/>
      <c r="K19" s="16">
        <f t="shared" si="0"/>
        <v>520000</v>
      </c>
      <c r="L19" s="61" t="str">
        <f t="shared" si="1"/>
        <v/>
      </c>
      <c r="M19" s="62"/>
      <c r="N19" s="17">
        <f t="shared" si="2"/>
        <v>40000</v>
      </c>
    </row>
    <row r="20" spans="2:14" ht="112.05" customHeight="1" thickBot="1" x14ac:dyDescent="0.35">
      <c r="B20" s="13">
        <v>10</v>
      </c>
      <c r="C20" s="41"/>
      <c r="D20" s="42"/>
      <c r="E20" s="43"/>
      <c r="F20" s="14"/>
      <c r="G20" s="14"/>
      <c r="H20" s="14"/>
      <c r="I20" s="47"/>
      <c r="J20" s="49"/>
      <c r="K20" s="18" t="str">
        <f t="shared" ref="K20" si="3">IF(E20="","",IF(H20="T7",N$5,IF(H20="T6",N$3,IF(H20="T5",N$4,IF(H20="T4",N$5,IF(H20="T3",N$6,IF(H20="T2",N$7,"")))))))</f>
        <v/>
      </c>
      <c r="L20" s="61" t="str">
        <f t="shared" si="1"/>
        <v/>
      </c>
      <c r="M20" s="62"/>
      <c r="N20" s="17" t="str">
        <f t="shared" ref="N20" si="4">IF(OR(E20="",K20=""),"",40000)</f>
        <v/>
      </c>
    </row>
    <row r="21" spans="2:14" x14ac:dyDescent="0.3">
      <c r="B21" s="22"/>
      <c r="C21" s="22"/>
      <c r="D21" s="22"/>
      <c r="E21" s="23"/>
      <c r="G21" s="20" t="s">
        <v>16</v>
      </c>
      <c r="H21" s="58">
        <f>SUM(K21:N21)</f>
        <v>5100000</v>
      </c>
      <c r="I21" s="58"/>
      <c r="J21" s="58"/>
      <c r="K21" s="15">
        <f>SUM(K11:K20)</f>
        <v>4740000</v>
      </c>
      <c r="L21" s="63">
        <f t="shared" ref="L21:N21" si="5">SUM(L11:L20)</f>
        <v>0</v>
      </c>
      <c r="M21" s="63">
        <f t="shared" si="5"/>
        <v>0</v>
      </c>
      <c r="N21" s="15">
        <f t="shared" si="5"/>
        <v>360000</v>
      </c>
    </row>
    <row r="22" spans="2:14" x14ac:dyDescent="0.3">
      <c r="B22" s="22"/>
      <c r="C22" s="22"/>
      <c r="D22" s="22"/>
      <c r="E22" s="23"/>
      <c r="F22" s="22"/>
      <c r="G22" s="23"/>
    </row>
    <row r="23" spans="2:14" x14ac:dyDescent="0.3">
      <c r="B23" s="22"/>
      <c r="C23" s="22"/>
      <c r="D23" s="22"/>
      <c r="E23" s="23"/>
      <c r="F23" s="22"/>
      <c r="G23" s="23"/>
    </row>
  </sheetData>
  <sheetProtection algorithmName="SHA-512" hashValue="EvbHmUihJeuMEeC+AC+0wJYQmkADN3Ceu9mxl7O68x458e2k+L4o3YbID9S5wZgzcjO77ktCxu+69MoRyWbR9A==" saltValue="l9Fy++pa5qj88A7pKlAXgA==" spinCount="100000" sheet="1" scenarios="1"/>
  <mergeCells count="52">
    <mergeCell ref="L9:M9"/>
    <mergeCell ref="L10:M10"/>
    <mergeCell ref="L11:M11"/>
    <mergeCell ref="L12:M12"/>
    <mergeCell ref="L13:M13"/>
    <mergeCell ref="L20:M20"/>
    <mergeCell ref="L21:M21"/>
    <mergeCell ref="L14:M14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19:M19"/>
    <mergeCell ref="B3:E3"/>
    <mergeCell ref="B4:C4"/>
    <mergeCell ref="B5:D5"/>
    <mergeCell ref="B6:C6"/>
    <mergeCell ref="H5:I5"/>
    <mergeCell ref="H6:I6"/>
    <mergeCell ref="F3:J3"/>
    <mergeCell ref="D4:K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2024-03-06T09:22:13Z</dcterms:modified>
</cp:coreProperties>
</file>