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30 Gold Silk\"/>
    </mc:Choice>
  </mc:AlternateContent>
  <xr:revisionPtr revIDLastSave="0" documentId="13_ncr:1_{E1FB5BB8-0F7E-45CF-AAAB-397D03A61773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DS Độ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<sst xmlns="http://schemas.openxmlformats.org/spreadsheetml/2006/main" count="86" uniqueCount="57">
  <si>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</si>
  <si>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</si>
  <si>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</si>
  <si>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</si>
  <si>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</si>
  <si>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</si>
  <si>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</si>
  <si>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</si>
  <si>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</si>
  <si>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</si>
  <si>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</si>
  <si>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</si>
  <si>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</si>
  <si>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</si>
  <si>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</si>
  <si>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</si>
  <si>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</si>
  <si>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</si>
  <si>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</si>
  <si>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</si>
  <si>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</si>
  <si>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</si>
  <si>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</si>
  <si>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</si>
  <si>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</si>
  <si>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</si>
  <si>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</si>
  <si>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</si>
  <si>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</si>
  <si>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</si>
  <si>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</si>
  <si>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</si>
  <si>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</si>
  <si>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Vũ Ngọc Quỳnh</t>
  </si>
  <si>
    <t>Nguyễn Duy Long</t>
  </si>
  <si>
    <t>Đỗ Thái Sơn</t>
  </si>
  <si>
    <t>Nguyễn Bắc Trung</t>
  </si>
  <si>
    <t>Nguyễn Tuấn Anh</t>
  </si>
  <si>
    <t>T4</t>
  </si>
  <si>
    <t>Vđv cũ</t>
  </si>
  <si>
    <t>Vđv mới</t>
  </si>
  <si>
    <t xml:space="preserve">Clb GOLDSILK </t>
  </si>
  <si>
    <t xml:space="preserve">Phòng SHCD Tầng  CC Goldsilk, 430 Cầu Am, Vạn Phúc, Hà Đông, Hà Nội </t>
  </si>
  <si>
    <t xml:space="preserve">Nguyễn Đồng Tú </t>
  </si>
  <si>
    <t xml:space="preserve">Tú NIHE 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</si>
  <si>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0347276866 </t>
    </r>
  </si>
  <si>
    <t>Nguyễn Đồng Tú  (Đội_Trưởng)</t>
  </si>
  <si>
    <t>Nguyễn Hồng Phúc</t>
  </si>
  <si>
    <t>Vũ Thái Bằng</t>
  </si>
  <si>
    <t>Nguyễn Văn Hoàng</t>
  </si>
  <si>
    <t>Nguyễn Ngọc Tân</t>
  </si>
  <si>
    <t>Nguyễn Văn Dân</t>
  </si>
  <si>
    <t>Nguyễn Văn Dân (Phó_ĐộiTrưởng)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</si>
  <si>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0977861236</t>
    </r>
  </si>
  <si>
    <t>Vũ Đức Anh</t>
  </si>
  <si>
    <t>Đinh Văn Duy</t>
  </si>
  <si>
    <t>Đỗ Văn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</si>
</sst>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10</xdr:row>
      <xdr:rowOff>22860</xdr:rowOff>
    </xdr:from>
    <xdr:to>
      <xdr:col>6</xdr:col>
      <xdr:colOff>1343025</xdr:colOff>
      <xdr:row>10</xdr:row>
      <xdr:rowOff>1394460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68A25F8-2B18-091A-B20A-F6E72D3A2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080" y="2034540"/>
          <a:ext cx="12668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11</xdr:row>
      <xdr:rowOff>22860</xdr:rowOff>
    </xdr:from>
    <xdr:to>
      <xdr:col>6</xdr:col>
      <xdr:colOff>1339042</xdr:colOff>
      <xdr:row>11</xdr:row>
      <xdr:rowOff>1394460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F2B5E36-0383-E451-5BB0-C672962E1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3459480"/>
          <a:ext cx="125522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12</xdr:row>
      <xdr:rowOff>22860</xdr:rowOff>
    </xdr:from>
    <xdr:to>
      <xdr:col>6</xdr:col>
      <xdr:colOff>1352204</xdr:colOff>
      <xdr:row>12</xdr:row>
      <xdr:rowOff>1394460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C8C771B-A176-A71C-A335-C5AEC29B1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080" y="4884420"/>
          <a:ext cx="127600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13</xdr:row>
      <xdr:rowOff>22860</xdr:rowOff>
    </xdr:from>
    <xdr:to>
      <xdr:col>6</xdr:col>
      <xdr:colOff>1307176</xdr:colOff>
      <xdr:row>13</xdr:row>
      <xdr:rowOff>1394460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F1ADEC5-FFE9-A2B4-16CD-D3E4C36E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0" y="6309360"/>
          <a:ext cx="119287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14</xdr:row>
      <xdr:rowOff>22860</xdr:rowOff>
    </xdr:from>
    <xdr:to>
      <xdr:col>6</xdr:col>
      <xdr:colOff>1327785</xdr:colOff>
      <xdr:row>14</xdr:row>
      <xdr:rowOff>1394460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471501A-ADFA-C88D-7B0C-C6C15675D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7734300"/>
          <a:ext cx="12287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15</xdr:row>
      <xdr:rowOff>22860</xdr:rowOff>
    </xdr:from>
    <xdr:to>
      <xdr:col>6</xdr:col>
      <xdr:colOff>1341120</xdr:colOff>
      <xdr:row>15</xdr:row>
      <xdr:rowOff>1394460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4892D38-E269-AB98-9B28-CE0A82363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915924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16</xdr:row>
      <xdr:rowOff>22860</xdr:rowOff>
    </xdr:from>
    <xdr:to>
      <xdr:col>6</xdr:col>
      <xdr:colOff>1322070</xdr:colOff>
      <xdr:row>16</xdr:row>
      <xdr:rowOff>1394460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9F8B533C-AA35-18A2-C692-AA0BE0B21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0584180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17</xdr:row>
      <xdr:rowOff>22860</xdr:rowOff>
    </xdr:from>
    <xdr:to>
      <xdr:col>6</xdr:col>
      <xdr:colOff>1327785</xdr:colOff>
      <xdr:row>17</xdr:row>
      <xdr:rowOff>1394460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73D8AED-9510-7C8B-6A16-62193FDBE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12009120"/>
          <a:ext cx="12287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18</xdr:row>
      <xdr:rowOff>22860</xdr:rowOff>
    </xdr:from>
    <xdr:to>
      <xdr:col>6</xdr:col>
      <xdr:colOff>1318260</xdr:colOff>
      <xdr:row>18</xdr:row>
      <xdr:rowOff>1394460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4723A08E-BF7C-E4DA-5473-4F5AD5914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13434060"/>
          <a:ext cx="121920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7" zoomScaleNormal="100" workbookViewId="0">
      <selection activeCell="G6" sqref="G6"/>
    </sheetView>
  </sheetViews>
  <sheetFormatPr defaultColWidth="8.88671875" defaultRowHeight="14.4" x14ac:dyDescent="0.3"/>
  <cols>
    <col min="1" max="1" width="0.33203125" style="1" customWidth="1"/>
    <col min="2" max="2" width="5.664062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5546875" style="1" customWidth="1"/>
    <col min="11" max="11" width="13.33203125" style="1" customWidth="1"/>
    <col min="12" max="12" width="3.6640625" style="1" customWidth="1"/>
    <col min="13" max="13" width="6.6640625" style="1" customWidth="1"/>
    <col min="14" max="14" width="9.6640625" style="1" customWidth="1"/>
    <col min="15" max="16384" width="8.88671875" style="1"/>
  </cols>
  <sheetData>
    <row r="1" spans="2:19" ht="10.199999999999999" customHeight="1" x14ac:dyDescent="0.3"/>
    <row r="2" spans="2:19" ht="22.2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38" t="s">
        <v>19</v>
      </c>
      <c r="C3" s="38"/>
      <c r="D3" s="38"/>
      <c r="E3" s="39"/>
      <c r="F3" s="42" t="s">
        <v>41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3">
      <c r="B4" s="38" t="s">
        <v>27</v>
      </c>
      <c r="C4" s="39"/>
      <c r="D4" s="42" t="s">
        <v>42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3">
      <c r="B5" s="38" t="s">
        <v>28</v>
      </c>
      <c r="C5" s="38"/>
      <c r="D5" s="39"/>
      <c r="E5" s="51" t="s">
        <v>43</v>
      </c>
      <c r="F5" s="52"/>
      <c r="G5" s="2" t="s">
        <v>45</v>
      </c>
      <c r="H5" s="40" t="s">
        <v>15</v>
      </c>
      <c r="I5" s="41"/>
      <c r="J5" s="48" t="s">
        <v>44</v>
      </c>
      <c r="K5" s="49"/>
      <c r="L5" s="50"/>
      <c r="M5" s="30" t="s">
        <v>24</v>
      </c>
      <c r="N5" s="31">
        <v>500000</v>
      </c>
    </row>
    <row r="6" spans="2:19" ht="18" customHeight="1" x14ac:dyDescent="0.3">
      <c r="B6" s="38" t="s">
        <v>26</v>
      </c>
      <c r="C6" s="39"/>
      <c r="D6" s="48" t="s">
        <v>51</v>
      </c>
      <c r="E6" s="49" t="s">
        <v>33</v>
      </c>
      <c r="F6" s="50" t="s">
        <v>33</v>
      </c>
      <c r="G6" s="37" t="s">
        <v>53</v>
      </c>
      <c r="H6" s="40" t="s">
        <v>15</v>
      </c>
      <c r="I6" s="41"/>
      <c r="J6" s="48"/>
      <c r="K6" s="49"/>
      <c r="L6" s="50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2" customHeight="1" thickBot="1" x14ac:dyDescent="0.35"/>
    <row r="9" spans="2:19" ht="16.95" customHeight="1" x14ac:dyDescent="0.3">
      <c r="B9" s="64" t="s">
        <v>0</v>
      </c>
      <c r="C9" s="56" t="s">
        <v>1</v>
      </c>
      <c r="D9" s="57"/>
      <c r="E9" s="58"/>
      <c r="F9" s="64" t="s">
        <v>2</v>
      </c>
      <c r="G9" s="64" t="s">
        <v>3</v>
      </c>
      <c r="H9" s="4" t="s">
        <v>4</v>
      </c>
      <c r="I9" s="56" t="s">
        <v>13</v>
      </c>
      <c r="J9" s="58"/>
      <c r="K9" s="3" t="s">
        <v>8</v>
      </c>
      <c r="L9" s="70" t="s">
        <v>6</v>
      </c>
      <c r="M9" s="71"/>
      <c r="N9" s="5" t="s">
        <v>7</v>
      </c>
      <c r="S9" s="6"/>
    </row>
    <row r="10" spans="2:19" ht="15" customHeight="1" thickBot="1" x14ac:dyDescent="0.35">
      <c r="B10" s="65"/>
      <c r="C10" s="59"/>
      <c r="D10" s="60"/>
      <c r="E10" s="61"/>
      <c r="F10" s="65"/>
      <c r="G10" s="65"/>
      <c r="H10" s="7" t="s">
        <v>10</v>
      </c>
      <c r="I10" s="67" t="s">
        <v>14</v>
      </c>
      <c r="J10" s="68"/>
      <c r="K10" s="8" t="s">
        <v>9</v>
      </c>
      <c r="L10" s="72" t="s">
        <v>25</v>
      </c>
      <c r="M10" s="73"/>
      <c r="N10" s="9" t="s">
        <v>5</v>
      </c>
      <c r="S10" s="10"/>
    </row>
    <row r="11" spans="2:19" ht="112.2" customHeight="1" thickBot="1" x14ac:dyDescent="0.35">
      <c r="B11" s="11">
        <v>1</v>
      </c>
      <c r="C11" s="53" t="s">
        <v>46</v>
      </c>
      <c r="D11" s="54" t="s">
        <v>29</v>
      </c>
      <c r="E11" s="55" t="s">
        <v>29</v>
      </c>
      <c r="F11" s="12">
        <v>1977</v>
      </c>
      <c r="G11" s="12"/>
      <c r="H11" s="12" t="s">
        <v>38</v>
      </c>
      <c r="I11" s="53" t="s">
        <v>39</v>
      </c>
      <c r="J11" s="55"/>
      <c r="K11" s="16">
        <f t="shared" ref="K11:K19" si="0">IF(C11="","",IF(H11="T7",N$5,IF(H11="T6",N$3,IF(H11="T5",N$4,IF(H11="T4",N$5,IF(H11="T3",N$6,IF(H11="T2",N$7,"")))))))</f>
        <v>500000</v>
      </c>
      <c r="L11" s="62" t="str">
        <f t="shared" ref="L11:L20" si="1">IF(F11="","",IF(K$2-F11&gt;=65,-40000,IF(OR(K$2-F11&gt;=60,K$2-F11&lt;15),-30000,"")))</f>
        <v/>
      </c>
      <c r="M11" s="63"/>
      <c r="N11" s="17">
        <f t="shared" ref="N11:N19" si="2">IF(OR(C11="",K11=""),"",40000)</f>
        <v>40000</v>
      </c>
    </row>
    <row r="12" spans="2:19" ht="112.2" customHeight="1" thickBot="1" x14ac:dyDescent="0.35">
      <c r="B12" s="11">
        <v>2</v>
      </c>
      <c r="C12" s="53" t="s">
        <v>56</v>
      </c>
      <c r="D12" s="54" t="s">
        <v>30</v>
      </c>
      <c r="E12" s="55" t="s">
        <v>30</v>
      </c>
      <c r="F12" s="12">
        <v>1987</v>
      </c>
      <c r="G12" s="12"/>
      <c r="H12" s="12" t="s">
        <v>38</v>
      </c>
      <c r="I12" s="53" t="s">
        <v>39</v>
      </c>
      <c r="J12" s="55"/>
      <c r="K12" s="16">
        <f t="shared" si="0"/>
        <v>500000</v>
      </c>
      <c r="L12" s="62" t="str">
        <f t="shared" si="1"/>
        <v/>
      </c>
      <c r="M12" s="63"/>
      <c r="N12" s="17">
        <f t="shared" si="2"/>
        <v>40000</v>
      </c>
    </row>
    <row r="13" spans="2:19" ht="112.2" customHeight="1" thickBot="1" x14ac:dyDescent="0.35">
      <c r="B13" s="11">
        <v>3</v>
      </c>
      <c r="C13" s="53" t="s">
        <v>50</v>
      </c>
      <c r="D13" s="54" t="s">
        <v>31</v>
      </c>
      <c r="E13" s="55" t="s">
        <v>31</v>
      </c>
      <c r="F13" s="12">
        <v>1994</v>
      </c>
      <c r="G13" s="12"/>
      <c r="H13" s="12" t="s">
        <v>17</v>
      </c>
      <c r="I13" s="53" t="s">
        <v>39</v>
      </c>
      <c r="J13" s="55"/>
      <c r="K13" s="16">
        <f t="shared" si="0"/>
        <v>480000</v>
      </c>
      <c r="L13" s="62" t="str">
        <f t="shared" si="1"/>
        <v/>
      </c>
      <c r="M13" s="63"/>
      <c r="N13" s="17">
        <f t="shared" si="2"/>
        <v>40000</v>
      </c>
    </row>
    <row r="14" spans="2:19" ht="112.2" customHeight="1" thickBot="1" x14ac:dyDescent="0.35">
      <c r="B14" s="11">
        <v>4</v>
      </c>
      <c r="C14" s="53" t="s">
        <v>49</v>
      </c>
      <c r="D14" s="54" t="s">
        <v>32</v>
      </c>
      <c r="E14" s="55" t="s">
        <v>32</v>
      </c>
      <c r="F14" s="12">
        <v>1984</v>
      </c>
      <c r="G14" s="12"/>
      <c r="H14" s="12" t="s">
        <v>17</v>
      </c>
      <c r="I14" s="53" t="s">
        <v>39</v>
      </c>
      <c r="J14" s="55"/>
      <c r="K14" s="16">
        <f t="shared" si="0"/>
        <v>480000</v>
      </c>
      <c r="L14" s="62" t="str">
        <f t="shared" si="1"/>
        <v/>
      </c>
      <c r="M14" s="63"/>
      <c r="N14" s="17">
        <f t="shared" si="2"/>
        <v>40000</v>
      </c>
    </row>
    <row r="15" spans="2:19" ht="112.2" customHeight="1" thickBot="1" x14ac:dyDescent="0.35">
      <c r="B15" s="11">
        <v>5</v>
      </c>
      <c r="C15" s="53" t="s">
        <v>55</v>
      </c>
      <c r="D15" s="54" t="s">
        <v>34</v>
      </c>
      <c r="E15" s="55" t="s">
        <v>34</v>
      </c>
      <c r="F15" s="12">
        <v>1982</v>
      </c>
      <c r="G15" s="12"/>
      <c r="H15" s="12" t="s">
        <v>38</v>
      </c>
      <c r="I15" s="53" t="s">
        <v>40</v>
      </c>
      <c r="J15" s="55"/>
      <c r="K15" s="16">
        <f t="shared" si="0"/>
        <v>500000</v>
      </c>
      <c r="L15" s="62" t="str">
        <f t="shared" si="1"/>
        <v/>
      </c>
      <c r="M15" s="63"/>
      <c r="N15" s="17">
        <f t="shared" si="2"/>
        <v>40000</v>
      </c>
    </row>
    <row r="16" spans="2:19" ht="112.2" customHeight="1" thickBot="1" x14ac:dyDescent="0.35">
      <c r="B16" s="11">
        <v>6</v>
      </c>
      <c r="C16" s="53" t="s">
        <v>52</v>
      </c>
      <c r="D16" s="54" t="s">
        <v>33</v>
      </c>
      <c r="E16" s="55" t="s">
        <v>33</v>
      </c>
      <c r="F16" s="12">
        <v>1984</v>
      </c>
      <c r="G16" s="12"/>
      <c r="H16" s="12" t="s">
        <v>11</v>
      </c>
      <c r="I16" s="53" t="s">
        <v>40</v>
      </c>
      <c r="J16" s="55"/>
      <c r="K16" s="16">
        <f t="shared" si="0"/>
        <v>520000</v>
      </c>
      <c r="L16" s="62" t="str">
        <f t="shared" si="1"/>
        <v/>
      </c>
      <c r="M16" s="63"/>
      <c r="N16" s="17">
        <f t="shared" si="2"/>
        <v>40000</v>
      </c>
    </row>
    <row r="17" spans="2:14" ht="112.2" customHeight="1" thickBot="1" x14ac:dyDescent="0.35">
      <c r="B17" s="11">
        <v>7</v>
      </c>
      <c r="C17" s="53" t="s">
        <v>48</v>
      </c>
      <c r="D17" s="54" t="s">
        <v>36</v>
      </c>
      <c r="E17" s="55" t="s">
        <v>36</v>
      </c>
      <c r="F17" s="12">
        <v>2012</v>
      </c>
      <c r="H17" s="12" t="s">
        <v>11</v>
      </c>
      <c r="I17" s="53" t="s">
        <v>40</v>
      </c>
      <c r="J17" s="55"/>
      <c r="K17" s="16">
        <f t="shared" si="0"/>
        <v>520000</v>
      </c>
      <c r="L17" s="62">
        <f t="shared" si="1"/>
        <v>-30000</v>
      </c>
      <c r="M17" s="63"/>
      <c r="N17" s="17">
        <f t="shared" si="2"/>
        <v>40000</v>
      </c>
    </row>
    <row r="18" spans="2:14" ht="112.2" customHeight="1" thickBot="1" x14ac:dyDescent="0.35">
      <c r="B18" s="11">
        <v>8</v>
      </c>
      <c r="C18" s="53" t="s">
        <v>47</v>
      </c>
      <c r="D18" s="54" t="s">
        <v>35</v>
      </c>
      <c r="E18" s="55" t="s">
        <v>35</v>
      </c>
      <c r="F18" s="12">
        <v>2013</v>
      </c>
      <c r="G18" s="12"/>
      <c r="H18" s="12" t="s">
        <v>11</v>
      </c>
      <c r="I18" s="53" t="s">
        <v>40</v>
      </c>
      <c r="J18" s="55"/>
      <c r="K18" s="16">
        <f t="shared" si="0"/>
        <v>520000</v>
      </c>
      <c r="L18" s="62">
        <f t="shared" si="1"/>
        <v>-30000</v>
      </c>
      <c r="M18" s="63"/>
      <c r="N18" s="17">
        <f t="shared" si="2"/>
        <v>40000</v>
      </c>
    </row>
    <row r="19" spans="2:14" ht="112.2" customHeight="1" thickBot="1" x14ac:dyDescent="0.35">
      <c r="B19" s="11">
        <v>9</v>
      </c>
      <c r="C19" s="53" t="s">
        <v>54</v>
      </c>
      <c r="D19" s="54" t="s">
        <v>36</v>
      </c>
      <c r="E19" s="55" t="s">
        <v>36</v>
      </c>
      <c r="F19" s="12">
        <v>2007</v>
      </c>
      <c r="G19" s="12"/>
      <c r="H19" s="12" t="s">
        <v>11</v>
      </c>
      <c r="I19" s="53" t="s">
        <v>40</v>
      </c>
      <c r="J19" s="55"/>
      <c r="K19" s="16">
        <f t="shared" si="0"/>
        <v>520000</v>
      </c>
      <c r="L19" s="62" t="str">
        <f t="shared" si="1"/>
        <v/>
      </c>
      <c r="M19" s="63"/>
      <c r="N19" s="17">
        <f t="shared" si="2"/>
        <v>40000</v>
      </c>
    </row>
    <row r="20" spans="2:14" ht="112.2" customHeight="1" thickBot="1" x14ac:dyDescent="0.35">
      <c r="B20" s="13"/>
      <c r="C20" s="45"/>
      <c r="D20" s="46" t="s">
        <v>37</v>
      </c>
      <c r="E20" s="47" t="s">
        <v>37</v>
      </c>
      <c r="F20" s="14"/>
      <c r="G20" s="14"/>
      <c r="H20" s="14"/>
      <c r="I20" s="53"/>
      <c r="J20" s="55"/>
      <c r="K20" s="18" t="str">
        <f>IF(E20="","",IF(H20="T7",N$5,IF(H20="T6",N$3,IF(H20="T5",N$4,IF(H20="T4",N$5,IF(H20="T3",N$6,IF(H20="T2",N$7,"")))))))</f>
        <v/>
      </c>
      <c r="L20" s="62" t="str">
        <f t="shared" si="1"/>
        <v/>
      </c>
      <c r="M20" s="63"/>
      <c r="N20" s="17" t="str">
        <f>IF(OR(E20="",K20=""),"",40000)</f>
        <v/>
      </c>
    </row>
    <row r="21" spans="2:14" x14ac:dyDescent="0.3">
      <c r="B21" s="22"/>
      <c r="C21" s="22"/>
      <c r="D21" s="22"/>
      <c r="E21" s="23"/>
      <c r="G21" s="20" t="s">
        <v>16</v>
      </c>
      <c r="H21" s="66">
        <f>SUM(K21:N21)</f>
        <v>4840000</v>
      </c>
      <c r="I21" s="66"/>
      <c r="J21" s="66"/>
      <c r="K21" s="15">
        <f>SUM(K11:K20)</f>
        <v>4540000</v>
      </c>
      <c r="L21" s="69">
        <f>SUM(L11:L20)</f>
        <v>-60000</v>
      </c>
      <c r="M21" s="69">
        <f>SUM(M11:M20)</f>
        <v>0</v>
      </c>
      <c r="N21" s="15">
        <f>SUM(N11:N20)</f>
        <v>360000</v>
      </c>
    </row>
    <row r="22" spans="2:14" x14ac:dyDescent="0.3">
      <c r="B22" s="22"/>
      <c r="C22" s="22"/>
      <c r="D22" s="22"/>
      <c r="E22" s="23"/>
      <c r="F22" s="22"/>
      <c r="G22" s="23"/>
    </row>
    <row r="23" spans="2:14" x14ac:dyDescent="0.3">
      <c r="B23" s="22"/>
      <c r="C23" s="22"/>
      <c r="D23" s="22"/>
      <c r="E23" s="23"/>
      <c r="F23" s="22"/>
      <c r="G23" s="23"/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Đội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2024-03-15T10:59:28Z</dcterms:modified>
</cp:coreProperties>
</file>