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HLU Lâm Viên\"/>
    </mc:Choice>
  </mc:AlternateContent>
  <xr:revisionPtr revIDLastSave="0" documentId="13_ncr:1_{04E9CB74-167C-47B9-A9CD-16DBCF01183D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4" i="1" s="1"/>
  <c r="K12" i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L22" i="1" l="1"/>
  <c r="K22" i="1"/>
  <c r="N12" i="1"/>
  <c r="N22" i="1" s="1"/>
  <c r="H22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<sst xmlns="http://schemas.openxmlformats.org/spreadsheetml/2006/main" count="80" uniqueCount="56">
  <si>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</si>
  <si>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</si>
  <si>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</si>
  <si>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</si>
  <si>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</si>
  <si>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</si>
  <si>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</si>
  <si>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</si>
  <si>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</si>
  <si>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</si>
  <si>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</si>
  <si>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</si>
  <si>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</si>
  <si>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</si>
  <si>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</si>
  <si>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</si>
  <si>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</si>
  <si>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</si>
  <si>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</si>
  <si>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</si>
  <si>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</si>
  <si>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</si>
  <si>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</si>
  <si>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</si>
  <si>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</si>
  <si>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</si>
  <si>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</si>
  <si>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</si>
  <si>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</si>
  <si>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</si>
  <si>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</si>
  <si>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</si>
  <si>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</si>
  <si>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</si>
  <si>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</si>
  <si>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</si>
  <si>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</si>
  <si>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</si>
  <si>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</si>
  <si>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</si>
  <si>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</si>
  <si>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HLU Lâm Viên</t>
  </si>
  <si>
    <t>Tòa Lâm Viên, 107a Nguyễn Phong Sắc, Q.Cầu Giấy</t>
  </si>
  <si>
    <t>Nguyễn Văn Kiều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</si>
  <si>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085.539.8886</t>
    </r>
  </si>
  <si>
    <t>Trần Anh Đức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</si>
  <si>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098.216.6325</t>
    </r>
  </si>
  <si>
    <t>Nguyễn Đại Đồng</t>
  </si>
  <si>
    <t>Lê Hữu Cường</t>
  </si>
  <si>
    <t>Trần Ngọc Tuyến</t>
  </si>
  <si>
    <t>Nguyễn Ngọc Cường</t>
  </si>
  <si>
    <t>Vũ Văn Học</t>
  </si>
  <si>
    <t>Nguyễn Xuân Nam</t>
  </si>
  <si>
    <t>Phùng Văn Hải</t>
  </si>
  <si>
    <t>Mới</t>
  </si>
  <si>
    <t>Y2024, ĐH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</si>
</sst>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3" fontId="17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7" fillId="2" borderId="10" xfId="0" applyNumberFormat="1" applyFont="1" applyFill="1" applyBorder="1" applyAlignment="1" applyProtection="1">
      <alignment horizontal="center" vertical="center"/>
      <protection hidden="1"/>
    </xf>
    <xf numFmtId="3" fontId="17" fillId="2" borderId="11" xfId="0" applyNumberFormat="1" applyFont="1" applyFill="1" applyBorder="1" applyAlignment="1" applyProtection="1">
      <alignment horizontal="center" vertical="center"/>
      <protection hidden="1"/>
    </xf>
    <xf numFmtId="3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3" fontId="17" fillId="2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eg"/><Relationship Id="rId5" Type="http://schemas.openxmlformats.org/officeDocument/2006/relationships/image" Target="../media/image7.jpg"/><Relationship Id="rId4" Type="http://schemas.openxmlformats.org/officeDocument/2006/relationships/image" Target="../media/image6.jpg"/><Relationship Id="rId9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54318</xdr:colOff>
      <xdr:row>11</xdr:row>
      <xdr:rowOff>27159</xdr:rowOff>
    </xdr:from>
    <xdr:to>
      <xdr:col>6</xdr:col>
      <xdr:colOff>1259663</xdr:colOff>
      <xdr:row>11</xdr:row>
      <xdr:rowOff>1402915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0BA9C66-78A3-5B27-3838-112CA84E2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2263365"/>
          <a:ext cx="1205345" cy="1375756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12</xdr:row>
      <xdr:rowOff>27159</xdr:rowOff>
    </xdr:from>
    <xdr:to>
      <xdr:col>6</xdr:col>
      <xdr:colOff>1240321</xdr:colOff>
      <xdr:row>12</xdr:row>
      <xdr:rowOff>1403286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2B98453-DCD1-F8F2-8B8D-06EACF997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898" y="3684759"/>
          <a:ext cx="1176950" cy="1376127"/>
        </a:xfrm>
        <a:prstGeom prst="rect">
          <a:avLst/>
        </a:prstGeom>
      </xdr:spPr>
    </xdr:pic>
    <xdr:clientData/>
  </xdr:twoCellAnchor>
  <xdr:twoCellAnchor editAs="oneCell">
    <xdr:from>
      <xdr:col>6</xdr:col>
      <xdr:colOff>153901</xdr:colOff>
      <xdr:row>13</xdr:row>
      <xdr:rowOff>27159</xdr:rowOff>
    </xdr:from>
    <xdr:to>
      <xdr:col>6</xdr:col>
      <xdr:colOff>1178029</xdr:colOff>
      <xdr:row>13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16DA954-33E7-A9B3-FE88-24645F0B6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4428" y="5106153"/>
          <a:ext cx="102412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14</xdr:row>
      <xdr:rowOff>27159</xdr:rowOff>
    </xdr:from>
    <xdr:to>
      <xdr:col>6</xdr:col>
      <xdr:colOff>1267236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48DB0F6-A42B-2858-3DB7-0B94DF6CF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6527547"/>
          <a:ext cx="1221971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15</xdr:row>
      <xdr:rowOff>27159</xdr:rowOff>
    </xdr:from>
    <xdr:to>
      <xdr:col>6</xdr:col>
      <xdr:colOff>1245995</xdr:colOff>
      <xdr:row>15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40AD946-C5F2-4B0C-277C-6B309BD7E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898" y="7948941"/>
          <a:ext cx="118262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117689</xdr:colOff>
      <xdr:row>16</xdr:row>
      <xdr:rowOff>27159</xdr:rowOff>
    </xdr:from>
    <xdr:to>
      <xdr:col>6</xdr:col>
      <xdr:colOff>1201114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54C89A7-F20A-5087-6E6C-AA408533C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8216" y="9370335"/>
          <a:ext cx="10834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108636</xdr:colOff>
      <xdr:row>17</xdr:row>
      <xdr:rowOff>27159</xdr:rowOff>
    </xdr:from>
    <xdr:to>
      <xdr:col>6</xdr:col>
      <xdr:colOff>1204105</xdr:colOff>
      <xdr:row>17</xdr:row>
      <xdr:rowOff>1403286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3B08880-2717-828E-205F-E47A6B4D6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163" y="10791729"/>
          <a:ext cx="1095469" cy="1376127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18</xdr:row>
      <xdr:rowOff>27159</xdr:rowOff>
    </xdr:from>
    <xdr:to>
      <xdr:col>6</xdr:col>
      <xdr:colOff>1258429</xdr:colOff>
      <xdr:row>18</xdr:row>
      <xdr:rowOff>1403286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4D2F44F-48F2-71ED-18DF-3EC80116B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12213123"/>
          <a:ext cx="1213164" cy="1376127"/>
        </a:xfrm>
        <a:prstGeom prst="rect">
          <a:avLst/>
        </a:prstGeom>
      </xdr:spPr>
    </xdr:pic>
    <xdr:clientData/>
  </xdr:twoCellAnchor>
  <xdr:twoCellAnchor editAs="oneCell">
    <xdr:from>
      <xdr:col>6</xdr:col>
      <xdr:colOff>54318</xdr:colOff>
      <xdr:row>19</xdr:row>
      <xdr:rowOff>27156</xdr:rowOff>
    </xdr:from>
    <xdr:to>
      <xdr:col>6</xdr:col>
      <xdr:colOff>1249375</xdr:colOff>
      <xdr:row>19</xdr:row>
      <xdr:rowOff>1403283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83231949-BCE1-702A-5EFB-E8511A516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13634514"/>
          <a:ext cx="1195057" cy="137612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8" workbookViewId="0">
      <selection activeCell="H24" sqref="H24:J24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1"/>
      <c r="C2" s="21"/>
      <c r="D2" s="21"/>
      <c r="E2" s="22"/>
      <c r="F2" s="22"/>
      <c r="G2" s="22"/>
      <c r="H2" s="22"/>
      <c r="I2" s="22"/>
      <c r="J2" s="23" t="s">
        <v>18</v>
      </c>
      <c r="K2" s="52">
        <v>2025</v>
      </c>
      <c r="L2" s="26"/>
    </row>
    <row r="3" spans="2:19" ht="18" customHeight="1" x14ac:dyDescent="0.3">
      <c r="B3" s="78" t="s">
        <v>19</v>
      </c>
      <c r="C3" s="78"/>
      <c r="D3" s="78"/>
      <c r="E3" s="79"/>
      <c r="F3" s="80" t="s">
        <v>41</v>
      </c>
      <c r="G3" s="81"/>
      <c r="H3" s="81"/>
      <c r="I3" s="81"/>
      <c r="J3" s="82"/>
      <c r="K3" s="16"/>
      <c r="L3" s="18"/>
      <c r="M3" s="24" t="s">
        <v>23</v>
      </c>
      <c r="N3" s="25" t="s">
        <v>22</v>
      </c>
    </row>
    <row r="4" spans="2:19" ht="18" customHeight="1" x14ac:dyDescent="0.25">
      <c r="B4" s="78" t="s">
        <v>29</v>
      </c>
      <c r="C4" s="79"/>
      <c r="D4" s="80" t="s">
        <v>42</v>
      </c>
      <c r="E4" s="81"/>
      <c r="F4" s="81"/>
      <c r="G4" s="81"/>
      <c r="H4" s="81"/>
      <c r="I4" s="81"/>
      <c r="J4" s="81"/>
      <c r="K4" s="82"/>
      <c r="L4" s="28"/>
      <c r="M4" s="48" t="s">
        <v>20</v>
      </c>
      <c r="N4" s="50">
        <v>440000</v>
      </c>
    </row>
    <row r="5" spans="2:19" ht="18" customHeight="1" x14ac:dyDescent="0.25">
      <c r="B5" s="78" t="s">
        <v>30</v>
      </c>
      <c r="C5" s="78"/>
      <c r="D5" s="79"/>
      <c r="E5" s="86" t="s">
        <v>43</v>
      </c>
      <c r="F5" s="87"/>
      <c r="G5" s="29" t="s">
        <v>44</v>
      </c>
      <c r="H5" s="98" t="s">
        <v>15</v>
      </c>
      <c r="I5" s="99"/>
      <c r="J5" s="83"/>
      <c r="K5" s="84"/>
      <c r="L5" s="85"/>
      <c r="M5" s="48" t="s">
        <v>17</v>
      </c>
      <c r="N5" s="50">
        <v>470000</v>
      </c>
    </row>
    <row r="6" spans="2:19" ht="18" customHeight="1" x14ac:dyDescent="0.25">
      <c r="B6" s="78" t="s">
        <v>28</v>
      </c>
      <c r="C6" s="79"/>
      <c r="D6" s="83" t="s">
        <v>45</v>
      </c>
      <c r="E6" s="84"/>
      <c r="F6" s="85"/>
      <c r="G6" s="29" t="s">
        <v>46</v>
      </c>
      <c r="H6" s="98" t="s">
        <v>15</v>
      </c>
      <c r="I6" s="99"/>
      <c r="J6" s="83"/>
      <c r="K6" s="84"/>
      <c r="L6" s="85"/>
      <c r="M6" s="48" t="s">
        <v>24</v>
      </c>
      <c r="N6" s="50">
        <v>500000</v>
      </c>
    </row>
    <row r="7" spans="2:19" ht="18" customHeight="1" x14ac:dyDescent="0.25">
      <c r="B7" s="2" t="s">
        <v>21</v>
      </c>
      <c r="C7" s="35"/>
      <c r="D7" s="36"/>
      <c r="E7" s="36"/>
      <c r="F7" s="36"/>
      <c r="G7" s="37"/>
      <c r="H7" s="35"/>
      <c r="I7" s="35"/>
      <c r="J7" s="38"/>
      <c r="K7" s="38"/>
      <c r="L7" s="38"/>
      <c r="M7" s="48" t="s">
        <v>11</v>
      </c>
      <c r="N7" s="50">
        <v>530000</v>
      </c>
    </row>
    <row r="8" spans="2:19" ht="18" customHeight="1" x14ac:dyDescent="0.25">
      <c r="C8" s="88" t="s">
        <v>35</v>
      </c>
      <c r="D8" s="89"/>
      <c r="E8" s="90"/>
      <c r="F8" s="40">
        <v>9</v>
      </c>
      <c r="G8" s="105" t="s">
        <v>34</v>
      </c>
      <c r="H8" s="106"/>
      <c r="I8" s="103">
        <v>3</v>
      </c>
      <c r="J8" s="104"/>
      <c r="L8" s="27"/>
      <c r="M8" s="49" t="s">
        <v>12</v>
      </c>
      <c r="N8" s="51">
        <v>560000</v>
      </c>
    </row>
    <row r="9" spans="2:19" ht="6.1" customHeight="1" thickBot="1" x14ac:dyDescent="0.3"/>
    <row r="10" spans="2:19" ht="16.75" customHeight="1" x14ac:dyDescent="0.3">
      <c r="B10" s="73" t="s">
        <v>0</v>
      </c>
      <c r="C10" s="63" t="s">
        <v>1</v>
      </c>
      <c r="D10" s="64"/>
      <c r="E10" s="65"/>
      <c r="F10" s="73" t="s">
        <v>2</v>
      </c>
      <c r="G10" s="73" t="s">
        <v>3</v>
      </c>
      <c r="H10" s="4" t="s">
        <v>4</v>
      </c>
      <c r="I10" s="63" t="s">
        <v>13</v>
      </c>
      <c r="J10" s="65"/>
      <c r="K10" s="3" t="s">
        <v>8</v>
      </c>
      <c r="L10" s="101" t="s">
        <v>6</v>
      </c>
      <c r="M10" s="102"/>
      <c r="N10" s="5" t="s">
        <v>7</v>
      </c>
      <c r="O10" s="31" t="s">
        <v>32</v>
      </c>
      <c r="S10" s="6"/>
    </row>
    <row r="11" spans="2:19" ht="15" customHeight="1" thickBot="1" x14ac:dyDescent="0.3">
      <c r="B11" s="74"/>
      <c r="C11" s="66"/>
      <c r="D11" s="67"/>
      <c r="E11" s="68"/>
      <c r="F11" s="74"/>
      <c r="G11" s="74"/>
      <c r="H11" s="7" t="s">
        <v>10</v>
      </c>
      <c r="I11" s="76" t="s">
        <v>14</v>
      </c>
      <c r="J11" s="77"/>
      <c r="K11" s="8" t="s">
        <v>9</v>
      </c>
      <c r="L11" s="69" t="s">
        <v>27</v>
      </c>
      <c r="M11" s="70"/>
      <c r="N11" s="9" t="s">
        <v>5</v>
      </c>
      <c r="O11" s="9" t="s">
        <v>33</v>
      </c>
      <c r="S11" s="10"/>
    </row>
    <row r="12" spans="2:19" ht="112.1" customHeight="1" thickBot="1" x14ac:dyDescent="0.3">
      <c r="B12" s="11">
        <v>1</v>
      </c>
      <c r="C12" s="60" t="s">
        <v>47</v>
      </c>
      <c r="D12" s="61"/>
      <c r="E12" s="62"/>
      <c r="F12" s="12">
        <v>1980</v>
      </c>
      <c r="G12" s="12"/>
      <c r="H12" s="12" t="s">
        <v>26</v>
      </c>
      <c r="I12" s="60" t="s">
        <v>25</v>
      </c>
      <c r="J12" s="62"/>
      <c r="K12" s="14">
        <f t="shared" ref="K12:K20" si="0">IF(C12="","",IF(H12="T7",N$6,IF(H12="T6",N$4,IF(H12="T5",N$5,IF(H12="T4",N$6,IF(H12="T3",N$7,IF(H12="T2",N$8,"")))))))</f>
        <v>500000</v>
      </c>
      <c r="L12" s="71" t="str">
        <f>IF(F12="","",IF(K$2-F12&gt;=70,-50000,IF(K$2-F12&gt;=65,-40000,IF(OR(K$2-F12&gt;=60,K$2-F12&lt;15),-30000,""))))</f>
        <v/>
      </c>
      <c r="M12" s="72"/>
      <c r="N12" s="15">
        <f t="shared" ref="N12" si="1">IF(OR(C12="",K12=""),"",40000)</f>
        <v>40000</v>
      </c>
      <c r="O12" s="32" t="s">
        <v>55</v>
      </c>
      <c r="P12" s="56" t="e" vm="1">
        <v>#VALUE!</v>
      </c>
    </row>
    <row r="13" spans="2:19" ht="112.1" customHeight="1" thickBot="1" x14ac:dyDescent="0.3">
      <c r="B13" s="11">
        <v>2</v>
      </c>
      <c r="C13" s="60" t="s">
        <v>43</v>
      </c>
      <c r="D13" s="61"/>
      <c r="E13" s="62"/>
      <c r="F13" s="12">
        <v>1974</v>
      </c>
      <c r="G13" s="12"/>
      <c r="H13" s="12" t="s">
        <v>26</v>
      </c>
      <c r="I13" s="60" t="s">
        <v>25</v>
      </c>
      <c r="J13" s="62"/>
      <c r="K13" s="14">
        <f t="shared" si="0"/>
        <v>500000</v>
      </c>
      <c r="L13" s="71" t="str">
        <f t="shared" ref="L13:L20" si="2">IF(F13="","",IF(K$2-F13&gt;=70,-50000,IF(K$2-F13&gt;=65,-40000,IF(OR(K$2-F13&gt;=60,K$2-F13&lt;15),-30000,""))))</f>
        <v/>
      </c>
      <c r="M13" s="72"/>
      <c r="N13" s="15">
        <f t="shared" ref="N13:N20" si="3">IF(OR(C13="",K13=""),"",40000)</f>
        <v>40000</v>
      </c>
      <c r="O13" s="32" t="s">
        <v>55</v>
      </c>
      <c r="P13" s="56"/>
    </row>
    <row r="14" spans="2:19" ht="112.1" customHeight="1" thickBot="1" x14ac:dyDescent="0.3">
      <c r="B14" s="11">
        <v>3</v>
      </c>
      <c r="C14" s="60" t="s">
        <v>48</v>
      </c>
      <c r="D14" s="61"/>
      <c r="E14" s="62"/>
      <c r="F14" s="12">
        <v>1971</v>
      </c>
      <c r="G14" s="12"/>
      <c r="H14" s="12" t="s">
        <v>11</v>
      </c>
      <c r="I14" s="60" t="s">
        <v>25</v>
      </c>
      <c r="J14" s="62"/>
      <c r="K14" s="14">
        <f t="shared" si="0"/>
        <v>530000</v>
      </c>
      <c r="L14" s="71" t="str">
        <f t="shared" si="2"/>
        <v/>
      </c>
      <c r="M14" s="72"/>
      <c r="N14" s="15">
        <f t="shared" si="3"/>
        <v>40000</v>
      </c>
      <c r="O14" s="32" t="s">
        <v>55</v>
      </c>
    </row>
    <row r="15" spans="2:19" ht="112.1" customHeight="1" thickBot="1" x14ac:dyDescent="0.3">
      <c r="B15" s="11">
        <v>4</v>
      </c>
      <c r="C15" s="60" t="s">
        <v>50</v>
      </c>
      <c r="D15" s="61"/>
      <c r="E15" s="62"/>
      <c r="F15" s="12">
        <v>1978</v>
      </c>
      <c r="G15" s="12"/>
      <c r="H15" s="12" t="s">
        <v>11</v>
      </c>
      <c r="I15" s="60" t="s">
        <v>25</v>
      </c>
      <c r="J15" s="62"/>
      <c r="K15" s="14">
        <f t="shared" si="0"/>
        <v>530000</v>
      </c>
      <c r="L15" s="71" t="str">
        <f t="shared" si="2"/>
        <v/>
      </c>
      <c r="M15" s="72"/>
      <c r="N15" s="15">
        <f t="shared" si="3"/>
        <v>40000</v>
      </c>
      <c r="O15" s="32" t="s">
        <v>55</v>
      </c>
    </row>
    <row r="16" spans="2:19" ht="112.1" customHeight="1" thickBot="1" x14ac:dyDescent="0.3">
      <c r="B16" s="11">
        <v>5</v>
      </c>
      <c r="C16" s="60" t="s">
        <v>49</v>
      </c>
      <c r="D16" s="61"/>
      <c r="E16" s="62"/>
      <c r="F16" s="12">
        <v>1970</v>
      </c>
      <c r="G16" s="12"/>
      <c r="H16" s="12" t="s">
        <v>12</v>
      </c>
      <c r="I16" s="60" t="s">
        <v>25</v>
      </c>
      <c r="J16" s="62"/>
      <c r="K16" s="14">
        <f t="shared" si="0"/>
        <v>560000</v>
      </c>
      <c r="L16" s="71" t="str">
        <f t="shared" si="2"/>
        <v/>
      </c>
      <c r="M16" s="72"/>
      <c r="N16" s="15">
        <f t="shared" si="3"/>
        <v>40000</v>
      </c>
      <c r="O16" s="32" t="s">
        <v>55</v>
      </c>
    </row>
    <row r="17" spans="2:16" ht="112.1" customHeight="1" thickBot="1" x14ac:dyDescent="0.3">
      <c r="B17" s="11">
        <v>6</v>
      </c>
      <c r="C17" s="60" t="s">
        <v>51</v>
      </c>
      <c r="D17" s="61"/>
      <c r="E17" s="62"/>
      <c r="F17" s="12">
        <v>1981</v>
      </c>
      <c r="G17" s="12"/>
      <c r="H17" s="12" t="s">
        <v>12</v>
      </c>
      <c r="I17" s="60" t="s">
        <v>25</v>
      </c>
      <c r="J17" s="62"/>
      <c r="K17" s="14">
        <f t="shared" si="0"/>
        <v>560000</v>
      </c>
      <c r="L17" s="71" t="str">
        <f t="shared" si="2"/>
        <v/>
      </c>
      <c r="M17" s="72"/>
      <c r="N17" s="15">
        <f t="shared" si="3"/>
        <v>40000</v>
      </c>
      <c r="O17" s="32" t="s">
        <v>55</v>
      </c>
    </row>
    <row r="18" spans="2:16" ht="112.1" customHeight="1" thickBot="1" x14ac:dyDescent="0.3">
      <c r="B18" s="11">
        <v>7</v>
      </c>
      <c r="C18" s="57" t="s">
        <v>52</v>
      </c>
      <c r="D18" s="58"/>
      <c r="E18" s="59"/>
      <c r="F18" s="33">
        <v>1977</v>
      </c>
      <c r="G18" s="33"/>
      <c r="H18" s="33" t="s">
        <v>11</v>
      </c>
      <c r="I18" s="57" t="s">
        <v>54</v>
      </c>
      <c r="J18" s="59"/>
      <c r="K18" s="107">
        <f t="shared" si="0"/>
        <v>530000</v>
      </c>
      <c r="L18" s="108" t="str">
        <f t="shared" si="2"/>
        <v/>
      </c>
      <c r="M18" s="109"/>
      <c r="N18" s="110">
        <f t="shared" si="3"/>
        <v>40000</v>
      </c>
      <c r="O18" s="111"/>
      <c r="P18" s="91" t="e" vm="2">
        <v>#VALUE!</v>
      </c>
    </row>
    <row r="19" spans="2:16" ht="112.1" customHeight="1" thickBot="1" x14ac:dyDescent="0.3">
      <c r="B19" s="11">
        <v>8</v>
      </c>
      <c r="C19" s="57" t="s">
        <v>45</v>
      </c>
      <c r="D19" s="58"/>
      <c r="E19" s="59"/>
      <c r="F19" s="33">
        <v>1977</v>
      </c>
      <c r="G19" s="33"/>
      <c r="H19" s="33" t="s">
        <v>11</v>
      </c>
      <c r="I19" s="57" t="s">
        <v>54</v>
      </c>
      <c r="J19" s="59"/>
      <c r="K19" s="107">
        <f t="shared" si="0"/>
        <v>530000</v>
      </c>
      <c r="L19" s="108" t="str">
        <f t="shared" si="2"/>
        <v/>
      </c>
      <c r="M19" s="109"/>
      <c r="N19" s="110">
        <f t="shared" si="3"/>
        <v>40000</v>
      </c>
      <c r="O19" s="111"/>
      <c r="P19" s="91"/>
    </row>
    <row r="20" spans="2:16" ht="112.1" customHeight="1" thickBot="1" x14ac:dyDescent="0.3">
      <c r="B20" s="13">
        <v>9</v>
      </c>
      <c r="C20" s="57" t="s">
        <v>53</v>
      </c>
      <c r="D20" s="58"/>
      <c r="E20" s="59"/>
      <c r="F20" s="34">
        <v>1983</v>
      </c>
      <c r="G20" s="34"/>
      <c r="H20" s="34" t="s">
        <v>11</v>
      </c>
      <c r="I20" s="57" t="s">
        <v>54</v>
      </c>
      <c r="J20" s="59"/>
      <c r="K20" s="112">
        <f t="shared" si="0"/>
        <v>530000</v>
      </c>
      <c r="L20" s="108" t="str">
        <f t="shared" si="2"/>
        <v/>
      </c>
      <c r="M20" s="109"/>
      <c r="N20" s="110">
        <f t="shared" si="3"/>
        <v>40000</v>
      </c>
      <c r="O20" s="111"/>
      <c r="P20" s="39"/>
    </row>
    <row r="21" spans="2:16" ht="14.45" customHeight="1" x14ac:dyDescent="0.25">
      <c r="B21" s="41"/>
      <c r="C21" s="42"/>
      <c r="D21" s="42"/>
      <c r="E21" s="42"/>
      <c r="F21" s="42"/>
      <c r="G21" s="42"/>
      <c r="H21" s="54" t="s">
        <v>37</v>
      </c>
      <c r="I21" s="54"/>
      <c r="J21" s="54"/>
      <c r="K21" s="44" t="s">
        <v>8</v>
      </c>
      <c r="L21" s="55" t="s">
        <v>38</v>
      </c>
      <c r="M21" s="55"/>
      <c r="N21" s="45" t="s">
        <v>39</v>
      </c>
      <c r="O21" s="46" t="s">
        <v>40</v>
      </c>
      <c r="P21" s="43"/>
    </row>
    <row r="22" spans="2:16" x14ac:dyDescent="0.25">
      <c r="B22" s="19"/>
      <c r="C22" s="19"/>
      <c r="D22" s="19"/>
      <c r="E22" s="20"/>
      <c r="G22" s="17" t="s">
        <v>16</v>
      </c>
      <c r="H22" s="75">
        <f>SUM(K22:O22)</f>
        <v>5730000</v>
      </c>
      <c r="I22" s="75"/>
      <c r="J22" s="75"/>
      <c r="K22" s="47">
        <f>SUM(K12:K20)</f>
        <v>4770000</v>
      </c>
      <c r="L22" s="100">
        <f>SUM(L12:L20)</f>
        <v>0</v>
      </c>
      <c r="M22" s="100">
        <f>SUM(M12:M20)</f>
        <v>0</v>
      </c>
      <c r="N22" s="47">
        <f>SUM(N12:N20)</f>
        <v>360000</v>
      </c>
      <c r="O22" s="53">
        <v>600000</v>
      </c>
    </row>
    <row r="23" spans="2:16" x14ac:dyDescent="0.25">
      <c r="B23" s="19"/>
      <c r="C23" s="19"/>
      <c r="D23" s="19"/>
      <c r="E23" s="20"/>
      <c r="F23" s="19"/>
      <c r="G23" s="30" t="s">
        <v>36</v>
      </c>
      <c r="H23" s="95">
        <f>IF(OR(I8="",I8&gt;10),"",IF(I8&gt;=5,4500000,IF(I8=4,4000000,IF(I8=3,3500000,IF(I8=2,2500000,IF(I8=1,1500000,""))))))</f>
        <v>3500000</v>
      </c>
      <c r="I23" s="96"/>
      <c r="J23" s="97"/>
    </row>
    <row r="24" spans="2:16" x14ac:dyDescent="0.25">
      <c r="B24" s="19"/>
      <c r="C24" s="19"/>
      <c r="D24" s="19"/>
      <c r="E24" s="20"/>
      <c r="F24" s="19"/>
      <c r="G24" s="30" t="s">
        <v>31</v>
      </c>
      <c r="H24" s="92">
        <f>IF(OR(H23="",H23="?",H23="???"),"",SUM(H22:J23))</f>
        <v>9230000</v>
      </c>
      <c r="I24" s="93"/>
      <c r="J24" s="94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2025-03-26T13:58:25Z</dcterms:modified>
</cp:coreProperties>
</file>