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59 Hoàng Dương\"/>
    </mc:Choice>
  </mc:AlternateContent>
  <xr:revisionPtr revIDLastSave="0" documentId="13_ncr:1_{AC43F3A4-1BDB-47E9-9282-D9C506A6532B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L20" i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<sst xmlns="http://schemas.openxmlformats.org/spreadsheetml/2006/main" count="74" uniqueCount="53">
  <si>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</si>
  <si>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</si>
  <si>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</si>
  <si>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</si>
  <si>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</si>
  <si>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</si>
  <si>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</si>
  <si>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</si>
  <si>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</si>
  <si>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</si>
  <si>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</si>
  <si>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</si>
  <si>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</si>
  <si>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</si>
  <si>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</si>
  <si>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</si>
  <si>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</si>
  <si>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</si>
  <si>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</si>
  <si>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</si>
  <si>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</si>
  <si>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</si>
  <si>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</si>
  <si>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</si>
  <si>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</si>
  <si>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</si>
  <si>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</si>
  <si>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</si>
  <si>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</si>
  <si>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</si>
  <si>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</si>
  <si>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</si>
  <si>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</si>
  <si>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</si>
  <si>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</si>
  <si>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Hoàng Dương</t>
  </si>
  <si>
    <t>Số 50 Ngõ 83 Ngọc Hồi, Hoàng Liệt, Q.Hoàng Mai</t>
  </si>
  <si>
    <t>Đinh Xuân Điền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</si>
  <si>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034.327.5777</t>
    </r>
  </si>
  <si>
    <t>Hoàng Minh Sơn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</si>
  <si>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093.696.4686</t>
    </r>
  </si>
  <si>
    <t>fb</t>
  </si>
  <si>
    <t>Phạm Minh Hà</t>
  </si>
  <si>
    <t>Đỗ Văn Trang</t>
  </si>
  <si>
    <t>Vũ Duy Dũng</t>
  </si>
  <si>
    <t>Trần Quang Khánh</t>
  </si>
  <si>
    <t>Trịnh Tiến Hùng</t>
  </si>
  <si>
    <t>Hoàng Việt Hùng</t>
  </si>
  <si>
    <r>
      <rPr>
        <sz val="11"/>
        <color rgb="FFC0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</si>
  <si>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Y2022, Pháp Vân</t>
  </si>
  <si>
    <t>Y2023, Hoàng Dương</t>
  </si>
  <si>
    <t>Y2023, Đại Từ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</si>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</sst>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3"/>
      <color rgb="FF0000CC"/>
      <name val="Times New Roman"/>
      <family val="1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91440</xdr:colOff>
      <xdr:row>10</xdr:row>
      <xdr:rowOff>22860</xdr:rowOff>
    </xdr:from>
    <xdr:to>
      <xdr:col>6</xdr:col>
      <xdr:colOff>1341120</xdr:colOff>
      <xdr:row>10</xdr:row>
      <xdr:rowOff>1394460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7367AF6-2085-60FF-4121-E4585A7C4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5560" y="2011680"/>
          <a:ext cx="124968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11</xdr:row>
      <xdr:rowOff>22860</xdr:rowOff>
    </xdr:from>
    <xdr:to>
      <xdr:col>6</xdr:col>
      <xdr:colOff>1325880</xdr:colOff>
      <xdr:row>11</xdr:row>
      <xdr:rowOff>1394460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807E631-A004-2113-11F8-FDA3FF4E3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3429000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</xdr:colOff>
      <xdr:row>12</xdr:row>
      <xdr:rowOff>22860</xdr:rowOff>
    </xdr:from>
    <xdr:to>
      <xdr:col>6</xdr:col>
      <xdr:colOff>1341120</xdr:colOff>
      <xdr:row>12</xdr:row>
      <xdr:rowOff>1394460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F8A030E-B531-AE6D-D8B6-E396BE729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4846320"/>
          <a:ext cx="12573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13</xdr:row>
      <xdr:rowOff>22860</xdr:rowOff>
    </xdr:from>
    <xdr:to>
      <xdr:col>6</xdr:col>
      <xdr:colOff>1318260</xdr:colOff>
      <xdr:row>13</xdr:row>
      <xdr:rowOff>1394460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DCF5B04-DB46-E770-DAE3-56A08215D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3180" y="6263640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14</xdr:row>
      <xdr:rowOff>22860</xdr:rowOff>
    </xdr:from>
    <xdr:to>
      <xdr:col>6</xdr:col>
      <xdr:colOff>1293495</xdr:colOff>
      <xdr:row>14</xdr:row>
      <xdr:rowOff>1394460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417B170-D170-8FCD-B427-CC3A555CF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7680960"/>
          <a:ext cx="11715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15</xdr:row>
      <xdr:rowOff>22860</xdr:rowOff>
    </xdr:from>
    <xdr:to>
      <xdr:col>6</xdr:col>
      <xdr:colOff>1310640</xdr:colOff>
      <xdr:row>15</xdr:row>
      <xdr:rowOff>1394460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ACCE7B88-B7A4-84EC-9CAD-72B2BBA7F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9098280"/>
          <a:ext cx="11963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16</xdr:row>
      <xdr:rowOff>22860</xdr:rowOff>
    </xdr:from>
    <xdr:to>
      <xdr:col>6</xdr:col>
      <xdr:colOff>1303020</xdr:colOff>
      <xdr:row>16</xdr:row>
      <xdr:rowOff>1394460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2760F9E7-8ADF-AE36-8287-1F36623C6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10515600"/>
          <a:ext cx="117348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68580</xdr:colOff>
      <xdr:row>17</xdr:row>
      <xdr:rowOff>22860</xdr:rowOff>
    </xdr:from>
    <xdr:to>
      <xdr:col>6</xdr:col>
      <xdr:colOff>1344930</xdr:colOff>
      <xdr:row>17</xdr:row>
      <xdr:rowOff>1394460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BDA58235-4D07-7EC8-6F7D-C9BC66CE7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1932920"/>
          <a:ext cx="127635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K19" sqref="K19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5" width="26.77734375" style="1" customWidth="1"/>
    <col min="16" max="16384" width="8.88671875" style="1"/>
  </cols>
  <sheetData>
    <row r="1" spans="2:19" ht="10.050000000000001" customHeight="1" x14ac:dyDescent="0.3"/>
    <row r="2" spans="2:19" ht="22.05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45" t="s">
        <v>19</v>
      </c>
      <c r="C3" s="45"/>
      <c r="D3" s="45"/>
      <c r="E3" s="46"/>
      <c r="F3" s="47" t="s">
        <v>35</v>
      </c>
      <c r="G3" s="48"/>
      <c r="H3" s="48"/>
      <c r="I3" s="48"/>
      <c r="J3" s="49"/>
      <c r="K3" s="18"/>
      <c r="L3" s="20"/>
      <c r="M3" s="29" t="s">
        <v>20</v>
      </c>
      <c r="N3" s="30">
        <v>460000</v>
      </c>
    </row>
    <row r="4" spans="2:19" ht="18" customHeight="1" x14ac:dyDescent="0.3">
      <c r="B4" s="45" t="s">
        <v>29</v>
      </c>
      <c r="C4" s="46"/>
      <c r="D4" s="47" t="s">
        <v>36</v>
      </c>
      <c r="E4" s="48"/>
      <c r="F4" s="48"/>
      <c r="G4" s="48"/>
      <c r="H4" s="48"/>
      <c r="I4" s="48"/>
      <c r="J4" s="48"/>
      <c r="K4" s="49"/>
      <c r="L4" s="35"/>
      <c r="M4" s="29" t="s">
        <v>17</v>
      </c>
      <c r="N4" s="30">
        <v>480000</v>
      </c>
    </row>
    <row r="5" spans="2:19" ht="18" customHeight="1" x14ac:dyDescent="0.3">
      <c r="B5" s="45" t="s">
        <v>30</v>
      </c>
      <c r="C5" s="45"/>
      <c r="D5" s="46"/>
      <c r="E5" s="53" t="s">
        <v>37</v>
      </c>
      <c r="F5" s="54"/>
      <c r="G5" s="36" t="s">
        <v>38</v>
      </c>
      <c r="H5" s="43" t="s">
        <v>15</v>
      </c>
      <c r="I5" s="44"/>
      <c r="J5" s="50" t="s">
        <v>41</v>
      </c>
      <c r="K5" s="51"/>
      <c r="L5" s="52"/>
      <c r="M5" s="29" t="s">
        <v>24</v>
      </c>
      <c r="N5" s="30">
        <v>500000</v>
      </c>
    </row>
    <row r="6" spans="2:19" ht="18" customHeight="1" x14ac:dyDescent="0.3">
      <c r="B6" s="45" t="s">
        <v>28</v>
      </c>
      <c r="C6" s="46"/>
      <c r="D6" s="50" t="s">
        <v>39</v>
      </c>
      <c r="E6" s="51"/>
      <c r="F6" s="52"/>
      <c r="G6" s="36" t="s">
        <v>40</v>
      </c>
      <c r="H6" s="43" t="s">
        <v>15</v>
      </c>
      <c r="I6" s="44"/>
      <c r="J6" s="50" t="s">
        <v>41</v>
      </c>
      <c r="K6" s="51"/>
      <c r="L6" s="52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05" customHeight="1" thickBot="1" x14ac:dyDescent="0.35"/>
    <row r="9" spans="2:19" ht="16.8" customHeight="1" x14ac:dyDescent="0.3">
      <c r="B9" s="67" t="s">
        <v>0</v>
      </c>
      <c r="C9" s="70" t="s">
        <v>1</v>
      </c>
      <c r="D9" s="76"/>
      <c r="E9" s="71"/>
      <c r="F9" s="67" t="s">
        <v>2</v>
      </c>
      <c r="G9" s="67" t="s">
        <v>3</v>
      </c>
      <c r="H9" s="4" t="s">
        <v>4</v>
      </c>
      <c r="I9" s="70" t="s">
        <v>13</v>
      </c>
      <c r="J9" s="71"/>
      <c r="K9" s="3" t="s">
        <v>8</v>
      </c>
      <c r="L9" s="74" t="s">
        <v>6</v>
      </c>
      <c r="M9" s="75"/>
      <c r="N9" s="5" t="s">
        <v>7</v>
      </c>
      <c r="O9" s="38" t="s">
        <v>32</v>
      </c>
      <c r="S9" s="6"/>
    </row>
    <row r="10" spans="2:19" ht="15" customHeight="1" thickBot="1" x14ac:dyDescent="0.35">
      <c r="B10" s="68"/>
      <c r="C10" s="77"/>
      <c r="D10" s="78"/>
      <c r="E10" s="79"/>
      <c r="F10" s="68"/>
      <c r="G10" s="68"/>
      <c r="H10" s="7" t="s">
        <v>10</v>
      </c>
      <c r="I10" s="72" t="s">
        <v>14</v>
      </c>
      <c r="J10" s="73"/>
      <c r="K10" s="8" t="s">
        <v>9</v>
      </c>
      <c r="L10" s="80" t="s">
        <v>27</v>
      </c>
      <c r="M10" s="81"/>
      <c r="N10" s="9" t="s">
        <v>5</v>
      </c>
      <c r="O10" s="9" t="s">
        <v>34</v>
      </c>
      <c r="S10" s="10"/>
    </row>
    <row r="11" spans="2:19" ht="112.05" customHeight="1" thickBot="1" x14ac:dyDescent="0.35">
      <c r="B11" s="11">
        <v>1</v>
      </c>
      <c r="C11" s="64" t="s">
        <v>42</v>
      </c>
      <c r="D11" s="65"/>
      <c r="E11" s="66"/>
      <c r="F11" s="12">
        <v>1977</v>
      </c>
      <c r="G11" s="12"/>
      <c r="H11" s="12" t="s">
        <v>17</v>
      </c>
      <c r="I11" s="64" t="s">
        <v>25</v>
      </c>
      <c r="J11" s="66"/>
      <c r="K11" s="15">
        <f t="shared" ref="K11" si="0">IF(C11="","",IF(H11="T7",N$5,IF(H11="T6",N$3,IF(H11="T5",N$4,IF(H11="T4",N$5,IF(H11="T3",N$6,IF(H11="T2",N$7,"")))))))</f>
        <v>480000</v>
      </c>
      <c r="L11" s="56" t="str">
        <f t="shared" ref="L11" si="1">IF(F11="","",IF(K$2-F11&gt;=65,-40000,IF(OR(K$2-F11&gt;=60,K$2-F11&lt;15),-30000,"")))</f>
        <v/>
      </c>
      <c r="M11" s="57"/>
      <c r="N11" s="16">
        <f t="shared" ref="N11" si="2">IF(OR(C11="",K11=""),"",40000)</f>
        <v>40000</v>
      </c>
      <c r="O11" s="39" t="s">
        <v>49</v>
      </c>
    </row>
    <row r="12" spans="2:19" ht="112.05" customHeight="1" thickBot="1" x14ac:dyDescent="0.35">
      <c r="B12" s="11">
        <v>2</v>
      </c>
      <c r="C12" s="64" t="s">
        <v>39</v>
      </c>
      <c r="D12" s="65"/>
      <c r="E12" s="66"/>
      <c r="F12" s="12">
        <v>1989</v>
      </c>
      <c r="G12" s="12"/>
      <c r="H12" s="12" t="s">
        <v>26</v>
      </c>
      <c r="I12" s="64" t="s">
        <v>25</v>
      </c>
      <c r="J12" s="66"/>
      <c r="K12" s="15">
        <f t="shared" ref="K12:K20" si="3">IF(C12="","",IF(H12="T7",N$5,IF(H12="T6",N$3,IF(H12="T5",N$4,IF(H12="T4",N$5,IF(H12="T3",N$6,IF(H12="T2",N$7,"")))))))</f>
        <v>500000</v>
      </c>
      <c r="L12" s="56" t="str">
        <f t="shared" ref="L12:L20" si="4">IF(F12="","",IF(K$2-F12&gt;=65,-40000,IF(OR(K$2-F12&gt;=60,K$2-F12&lt;15),-30000,"")))</f>
        <v/>
      </c>
      <c r="M12" s="57"/>
      <c r="N12" s="16">
        <f t="shared" ref="N12:N20" si="5">IF(OR(C12="",K12=""),"",40000)</f>
        <v>40000</v>
      </c>
      <c r="O12" s="39" t="s">
        <v>50</v>
      </c>
    </row>
    <row r="13" spans="2:19" ht="112.05" customHeight="1" thickBot="1" x14ac:dyDescent="0.35">
      <c r="B13" s="11">
        <v>3</v>
      </c>
      <c r="C13" s="64" t="s">
        <v>43</v>
      </c>
      <c r="D13" s="65"/>
      <c r="E13" s="66"/>
      <c r="F13" s="12">
        <v>1978</v>
      </c>
      <c r="G13" s="12"/>
      <c r="H13" s="12" t="s">
        <v>11</v>
      </c>
      <c r="I13" s="64" t="s">
        <v>25</v>
      </c>
      <c r="J13" s="66"/>
      <c r="K13" s="15">
        <f t="shared" si="3"/>
        <v>520000</v>
      </c>
      <c r="L13" s="56" t="str">
        <f t="shared" si="4"/>
        <v/>
      </c>
      <c r="M13" s="57"/>
      <c r="N13" s="16">
        <f t="shared" si="5"/>
        <v>40000</v>
      </c>
      <c r="O13" s="39" t="s">
        <v>51</v>
      </c>
    </row>
    <row r="14" spans="2:19" ht="112.05" customHeight="1" thickBot="1" x14ac:dyDescent="0.35">
      <c r="B14" s="11">
        <v>4</v>
      </c>
      <c r="C14" s="64" t="s">
        <v>44</v>
      </c>
      <c r="D14" s="65"/>
      <c r="E14" s="66"/>
      <c r="F14" s="12">
        <v>1986</v>
      </c>
      <c r="G14" s="12"/>
      <c r="H14" s="12" t="s">
        <v>11</v>
      </c>
      <c r="I14" s="64" t="s">
        <v>25</v>
      </c>
      <c r="J14" s="66"/>
      <c r="K14" s="15">
        <f t="shared" si="3"/>
        <v>520000</v>
      </c>
      <c r="L14" s="56" t="str">
        <f t="shared" si="4"/>
        <v/>
      </c>
      <c r="M14" s="57"/>
      <c r="N14" s="16">
        <f t="shared" si="5"/>
        <v>40000</v>
      </c>
      <c r="O14" s="39" t="s">
        <v>51</v>
      </c>
    </row>
    <row r="15" spans="2:19" ht="112.05" customHeight="1" thickBot="1" x14ac:dyDescent="0.35">
      <c r="B15" s="11">
        <v>5</v>
      </c>
      <c r="C15" s="64" t="s">
        <v>37</v>
      </c>
      <c r="D15" s="65"/>
      <c r="E15" s="66"/>
      <c r="F15" s="12">
        <v>1976</v>
      </c>
      <c r="G15" s="12"/>
      <c r="H15" s="12" t="s">
        <v>11</v>
      </c>
      <c r="I15" s="64" t="s">
        <v>25</v>
      </c>
      <c r="J15" s="66"/>
      <c r="K15" s="15">
        <f t="shared" si="3"/>
        <v>520000</v>
      </c>
      <c r="L15" s="56" t="str">
        <f t="shared" si="4"/>
        <v/>
      </c>
      <c r="M15" s="57"/>
      <c r="N15" s="16">
        <f t="shared" si="5"/>
        <v>40000</v>
      </c>
      <c r="O15" s="39" t="s">
        <v>50</v>
      </c>
    </row>
    <row r="16" spans="2:19" ht="112.05" customHeight="1" thickBot="1" x14ac:dyDescent="0.35">
      <c r="B16" s="11">
        <v>6</v>
      </c>
      <c r="C16" s="64" t="s">
        <v>45</v>
      </c>
      <c r="D16" s="65"/>
      <c r="E16" s="66"/>
      <c r="F16" s="12">
        <v>1979</v>
      </c>
      <c r="G16" s="12"/>
      <c r="H16" s="12" t="s">
        <v>11</v>
      </c>
      <c r="I16" s="64" t="s">
        <v>25</v>
      </c>
      <c r="J16" s="66"/>
      <c r="K16" s="15">
        <f t="shared" si="3"/>
        <v>520000</v>
      </c>
      <c r="L16" s="56" t="str">
        <f t="shared" si="4"/>
        <v/>
      </c>
      <c r="M16" s="57"/>
      <c r="N16" s="16">
        <f t="shared" si="5"/>
        <v>40000</v>
      </c>
      <c r="O16" s="39" t="s">
        <v>50</v>
      </c>
    </row>
    <row r="17" spans="2:15" ht="112.05" customHeight="1" thickBot="1" x14ac:dyDescent="0.35">
      <c r="B17" s="11">
        <v>7</v>
      </c>
      <c r="C17" s="64" t="s">
        <v>46</v>
      </c>
      <c r="D17" s="65"/>
      <c r="E17" s="66"/>
      <c r="F17" s="12">
        <v>1977</v>
      </c>
      <c r="G17" s="12"/>
      <c r="H17" s="12" t="s">
        <v>12</v>
      </c>
      <c r="I17" s="64" t="s">
        <v>25</v>
      </c>
      <c r="J17" s="66"/>
      <c r="K17" s="15">
        <f t="shared" si="3"/>
        <v>540000</v>
      </c>
      <c r="L17" s="56" t="str">
        <f t="shared" si="4"/>
        <v/>
      </c>
      <c r="M17" s="57"/>
      <c r="N17" s="16">
        <f t="shared" si="5"/>
        <v>40000</v>
      </c>
      <c r="O17" s="39" t="s">
        <v>50</v>
      </c>
    </row>
    <row r="18" spans="2:15" ht="112.05" customHeight="1" thickBot="1" x14ac:dyDescent="0.35">
      <c r="B18" s="11">
        <v>8</v>
      </c>
      <c r="C18" s="61" t="s">
        <v>47</v>
      </c>
      <c r="D18" s="62"/>
      <c r="E18" s="63"/>
      <c r="F18" s="40">
        <v>1972</v>
      </c>
      <c r="G18" s="40"/>
      <c r="H18" s="40" t="s">
        <v>11</v>
      </c>
      <c r="I18" s="61" t="s">
        <v>33</v>
      </c>
      <c r="J18" s="63"/>
      <c r="K18" s="15">
        <f t="shared" si="3"/>
        <v>520000</v>
      </c>
      <c r="L18" s="56" t="str">
        <f t="shared" si="4"/>
        <v/>
      </c>
      <c r="M18" s="57"/>
      <c r="N18" s="16">
        <f t="shared" si="5"/>
        <v>40000</v>
      </c>
      <c r="O18" s="39"/>
    </row>
    <row r="19" spans="2:15" ht="112.05" customHeight="1" thickBot="1" x14ac:dyDescent="0.35">
      <c r="B19" s="11">
        <v>9</v>
      </c>
      <c r="C19" s="61"/>
      <c r="D19" s="62"/>
      <c r="E19" s="63"/>
      <c r="F19" s="40"/>
      <c r="G19" s="40"/>
      <c r="H19" s="40"/>
      <c r="I19" s="61"/>
      <c r="J19" s="63"/>
      <c r="K19" s="15" t="str">
        <f t="shared" si="3"/>
        <v/>
      </c>
      <c r="L19" s="56" t="str">
        <f t="shared" si="4"/>
        <v/>
      </c>
      <c r="M19" s="57"/>
      <c r="N19" s="16" t="str">
        <f t="shared" si="5"/>
        <v/>
      </c>
      <c r="O19" s="39"/>
    </row>
    <row r="20" spans="2:15" ht="112.05" customHeight="1" thickBot="1" x14ac:dyDescent="0.35">
      <c r="B20" s="13">
        <v>10</v>
      </c>
      <c r="C20" s="58"/>
      <c r="D20" s="59"/>
      <c r="E20" s="60"/>
      <c r="F20" s="41"/>
      <c r="G20" s="41"/>
      <c r="H20" s="41"/>
      <c r="I20" s="61"/>
      <c r="J20" s="63"/>
      <c r="K20" s="17" t="str">
        <f t="shared" si="3"/>
        <v/>
      </c>
      <c r="L20" s="56" t="str">
        <f t="shared" si="4"/>
        <v/>
      </c>
      <c r="M20" s="57"/>
      <c r="N20" s="16" t="str">
        <f t="shared" si="5"/>
        <v/>
      </c>
      <c r="O20" s="39"/>
    </row>
    <row r="21" spans="2:15" x14ac:dyDescent="0.3">
      <c r="B21" s="21"/>
      <c r="C21" s="21"/>
      <c r="D21" s="21"/>
      <c r="E21" s="22"/>
      <c r="G21" s="19" t="s">
        <v>16</v>
      </c>
      <c r="H21" s="69">
        <f>SUM(K21:N21)</f>
        <v>4440000</v>
      </c>
      <c r="I21" s="69"/>
      <c r="J21" s="69"/>
      <c r="K21" s="14">
        <f>SUM(K11:K20)</f>
        <v>4120000</v>
      </c>
      <c r="L21" s="55">
        <f t="shared" ref="L21:N21" si="6">SUM(L11:L20)</f>
        <v>0</v>
      </c>
      <c r="M21" s="55">
        <f t="shared" si="6"/>
        <v>0</v>
      </c>
      <c r="N21" s="14">
        <f t="shared" si="6"/>
        <v>320000</v>
      </c>
    </row>
    <row r="22" spans="2:15" x14ac:dyDescent="0.3">
      <c r="B22" s="21"/>
      <c r="C22" s="21"/>
      <c r="D22" s="21"/>
      <c r="E22" s="22"/>
      <c r="F22" s="21"/>
      <c r="G22" s="37" t="s">
        <v>48</v>
      </c>
      <c r="H22" s="42" t="s">
        <v>52</v>
      </c>
      <c r="I22" s="42"/>
      <c r="J22" s="42"/>
    </row>
    <row r="23" spans="2:15" x14ac:dyDescent="0.3">
      <c r="B23" s="21"/>
      <c r="C23" s="21"/>
      <c r="D23" s="21"/>
      <c r="E23" s="22"/>
      <c r="F23" s="21"/>
      <c r="G23" s="37" t="s">
        <v>31</v>
      </c>
      <c r="H23" s="82" t="str">
        <f>IF(OR(H22="",H22="?",H22="???"),"",SUM(H21:J22))</f>
        <v/>
      </c>
      <c r="I23" s="82"/>
      <c r="J23" s="82"/>
    </row>
  </sheetData>
  <sheetProtection algorithmName="SHA-512" hashValue="agVBFJHZbW5Onv7KUmlU20umkFR0ZLS/GFK5PpMIGY/b04EZXm4jpG8vOiEs1+8tBXXgdxg1v4RBm6VpdEWcbg==" saltValue="XeMxLs0dB4PrpTYhc3BwQw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2024-03-28T20:03:02Z</dcterms:modified>
</cp:coreProperties>
</file>