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Hồng Mai 1\"/>
    </mc:Choice>
  </mc:AlternateContent>
  <xr:revisionPtr revIDLastSave="25" documentId="13_ncr:1_{BF50BF1A-2956-44DA-AB9C-08E63064F8C4}" xr6:coauthVersionLast="47" xr6:coauthVersionMax="47" xr10:uidLastSave="{DADC4307-8686-2146-B65A-FBA7C3F4F95E}"/>
  <bookViews>
    <workbookView xWindow="-114" yWindow="-114" windowWidth="27602" windowHeight="14927" xr2:uid="{7BFD3D91-3290-4EAB-88AA-71EE70F4A07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N13" i="1"/>
  <c r="K14" i="1"/>
  <c r="N14" i="1"/>
  <c r="K15" i="1"/>
  <c r="K16" i="1"/>
  <c r="K17" i="1"/>
  <c r="K18" i="1"/>
  <c r="N18" i="1"/>
  <c r="K19" i="1"/>
  <c r="K20" i="1"/>
  <c r="L12" i="1"/>
  <c r="L13" i="1"/>
  <c r="L14" i="1"/>
  <c r="L15" i="1"/>
  <c r="L16" i="1"/>
  <c r="L17" i="1"/>
  <c r="L18" i="1"/>
  <c r="L19" i="1"/>
  <c r="L20" i="1"/>
  <c r="M22" i="1"/>
  <c r="N15" i="1"/>
  <c r="N16" i="1"/>
  <c r="N17" i="1"/>
  <c r="N19" i="1"/>
  <c r="N20" i="1"/>
  <c r="L22" i="1"/>
  <c r="K22" i="1"/>
  <c r="N12" i="1"/>
  <c r="N22" i="1"/>
  <c r="H22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<sst xmlns="http://schemas.openxmlformats.org/spreadsheetml/2006/main" count="73" uniqueCount="57">
  <si>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</si>
  <si>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</si>
  <si>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</si>
  <si>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</si>
  <si>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</si>
  <si>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</si>
  <si>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</si>
  <si>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</si>
  <si>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</si>
  <si>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</si>
  <si>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</si>
  <si>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</si>
  <si>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</si>
  <si>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</si>
  <si>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Arial"/>
        <family val="2"/>
        <scheme val="minor"/>
      </rPr>
      <t>Cũ</t>
    </r>
    <r>
      <rPr>
        <sz val="11"/>
        <color theme="1"/>
        <rFont val="Arial"/>
        <family val="2"/>
        <scheme val="minor"/>
      </rPr>
      <t xml:space="preserve">/or </t>
    </r>
    <r>
      <rPr>
        <b/>
        <sz val="11"/>
        <color theme="1"/>
        <rFont val="Arial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</si>
  <si>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</si>
  <si>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Arial"/>
        <family val="2"/>
        <scheme val="minor"/>
      </rPr>
      <t>(chưa Cọc hạng)</t>
    </r>
    <r>
      <rPr>
        <b/>
        <sz val="11"/>
        <color theme="1"/>
        <rFont val="Arial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</si>
  <si>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</si>
  <si>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</si>
  <si>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</si>
  <si>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</si>
  <si>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</si>
  <si>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</si>
  <si>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</si>
  <si>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</si>
  <si>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</si>
  <si>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</si>
  <si>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Hồng Mai 1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</si>
  <si>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</si>
  <si>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</si>
  <si>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75 Hồng Mai, quận Hai Bà Trưng, TP Hà Nội.</t>
  </si>
  <si>
    <t>Địa chỉ:</t>
  </si>
  <si>
    <t>Đội trưởng:</t>
  </si>
  <si>
    <t>a</t>
  </si>
  <si>
    <t>Tsố:</t>
  </si>
  <si>
    <t>Ghi chú về Vđv cũ</t>
  </si>
  <si>
    <t>Nguyễn Tiến Trọng</t>
  </si>
  <si>
    <t>Gần nhất Năm nào? ở Đội nào?</t>
  </si>
  <si>
    <t>fb</t>
  </si>
  <si>
    <t>- Trong đó, Số Vđv mới:</t>
  </si>
  <si>
    <t>- Tổng số Vđv:</t>
  </si>
  <si>
    <r>
      <rPr>
        <sz val="11"/>
        <color rgb="FFC00000"/>
        <rFont val="Arial"/>
        <family val="2"/>
        <scheme val="minor"/>
      </rPr>
      <t>Tạm thu</t>
    </r>
    <r>
      <rPr>
        <sz val="11"/>
        <color theme="1"/>
        <rFont val="Arial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</si>
  <si>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</si>
  <si>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</si>
  <si>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</si>
  <si>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</si>
  <si>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Lê Huy Khôi</t>
  </si>
  <si>
    <t>Nghiêm Anh Quân</t>
  </si>
  <si>
    <t>Hoàng Nghĩa Anh</t>
  </si>
  <si>
    <t>Vũ Thế Hoàng</t>
  </si>
  <si>
    <t>Phạm Ngọc Lạng</t>
  </si>
  <si>
    <t>Mới</t>
  </si>
  <si>
    <t>Y2024, Hồng Mai 1</t>
  </si>
  <si>
    <t>Đỗ Huy Hoàng</t>
  </si>
  <si>
    <t>Liên quân hoàng mai</t>
  </si>
  <si>
    <t>Vdv cũ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</si>
</sst>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Arial"/>
      <family val="2"/>
      <scheme val="minor"/>
    </font>
    <font>
      <b/>
      <sz val="12"/>
      <color rgb="FF333399"/>
      <name val="Arial"/>
      <family val="2"/>
      <scheme val="minor"/>
    </font>
    <font>
      <b/>
      <sz val="11"/>
      <color rgb="FF333399"/>
      <name val="Arial"/>
      <family val="2"/>
      <scheme val="minor"/>
    </font>
    <font>
      <sz val="11"/>
      <color rgb="FF333399"/>
      <name val="Arial"/>
      <family val="2"/>
      <scheme val="minor"/>
    </font>
    <font>
      <sz val="15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Arial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Arial"/>
      <family val="2"/>
      <scheme val="minor"/>
    </font>
    <font>
      <sz val="11"/>
      <color rgb="FF0000CC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3" fontId="17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7" fillId="2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left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7" fillId="2" borderId="10" xfId="0" applyNumberFormat="1" applyFont="1" applyFill="1" applyBorder="1" applyAlignment="1" applyProtection="1">
      <alignment horizontal="center" vertical="center"/>
      <protection hidden="1"/>
    </xf>
    <xf numFmtId="3" fontId="17" fillId="2" borderId="11" xfId="0" applyNumberFormat="1" applyFon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</cellXfs>
  <cellStyles count="1">
    <cellStyle name="Bình thường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45265</xdr:colOff>
      <xdr:row>11</xdr:row>
      <xdr:rowOff>27159</xdr:rowOff>
    </xdr:from>
    <xdr:to>
      <xdr:col>6</xdr:col>
      <xdr:colOff>1264465</xdr:colOff>
      <xdr:row>11</xdr:row>
      <xdr:rowOff>1398759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C0F3CC6-23FE-2C44-8D7A-02F7F4F79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2263365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13</xdr:row>
      <xdr:rowOff>27159</xdr:rowOff>
    </xdr:from>
    <xdr:to>
      <xdr:col>6</xdr:col>
      <xdr:colOff>1248952</xdr:colOff>
      <xdr:row>13</xdr:row>
      <xdr:rowOff>1398759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A1BC73C-5311-0F6A-95D0-F8B52171A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5106153"/>
          <a:ext cx="1176528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27159</xdr:colOff>
      <xdr:row>14</xdr:row>
      <xdr:rowOff>27159</xdr:rowOff>
    </xdr:from>
    <xdr:to>
      <xdr:col>6</xdr:col>
      <xdr:colOff>1297159</xdr:colOff>
      <xdr:row>14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ED1191B-E7E1-CEF2-4580-E673B95F7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7686" y="6527547"/>
          <a:ext cx="12700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15</xdr:row>
      <xdr:rowOff>27159</xdr:rowOff>
    </xdr:from>
    <xdr:to>
      <xdr:col>6</xdr:col>
      <xdr:colOff>1230664</xdr:colOff>
      <xdr:row>15</xdr:row>
      <xdr:rowOff>1398759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D280F2F-B228-52A3-6EAE-FEB563276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7948941"/>
          <a:ext cx="115824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16</xdr:row>
      <xdr:rowOff>27159</xdr:rowOff>
    </xdr:from>
    <xdr:to>
      <xdr:col>6</xdr:col>
      <xdr:colOff>1264465</xdr:colOff>
      <xdr:row>16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CDFD68E-1944-234D-C903-6E15A7FDC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9370335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117689</xdr:colOff>
      <xdr:row>17</xdr:row>
      <xdr:rowOff>27159</xdr:rowOff>
    </xdr:from>
    <xdr:to>
      <xdr:col>6</xdr:col>
      <xdr:colOff>1192109</xdr:colOff>
      <xdr:row>17</xdr:row>
      <xdr:rowOff>1398759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F3AF966-3133-8AB7-6829-FD6741415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8216" y="10791729"/>
          <a:ext cx="1074420" cy="13716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workbookViewId="0">
      <selection activeCell="O13" sqref="O13"/>
    </sheetView>
  </sheetViews>
  <sheetFormatPr defaultColWidth="8.82421875" defaultRowHeight="13.5" x14ac:dyDescent="0.15"/>
  <cols>
    <col min="1" max="1" width="0.2421875" style="1" customWidth="1"/>
    <col min="2" max="2" width="5.76171875" style="1" customWidth="1"/>
    <col min="3" max="3" width="3.67578125" style="1" customWidth="1"/>
    <col min="4" max="4" width="3.18359375" style="1" customWidth="1"/>
    <col min="5" max="5" width="15.56640625" style="1" customWidth="1"/>
    <col min="6" max="6" width="7.72265625" style="1" customWidth="1"/>
    <col min="7" max="7" width="20.71484375" style="1" customWidth="1"/>
    <col min="8" max="8" width="7.23046875" style="1" customWidth="1"/>
    <col min="9" max="9" width="4.65625" style="1" customWidth="1"/>
    <col min="10" max="10" width="5.515625" style="1" customWidth="1"/>
    <col min="11" max="11" width="13.23828125" style="1" customWidth="1"/>
    <col min="12" max="12" width="3.67578125" style="1" customWidth="1"/>
    <col min="13" max="13" width="8.703125" style="1" customWidth="1"/>
    <col min="14" max="14" width="11.765625" style="1" customWidth="1"/>
    <col min="15" max="15" width="26.72265625" style="1" customWidth="1"/>
    <col min="16" max="16384" width="8.82421875" style="1"/>
  </cols>
  <sheetData>
    <row r="1" spans="2:19" ht="9.9499999999999993" customHeight="1" x14ac:dyDescent="0.15"/>
    <row r="2" spans="2:19" ht="22.15" customHeight="1" x14ac:dyDescent="0.2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1">
        <v>2025</v>
      </c>
      <c r="L2" s="27"/>
    </row>
    <row r="3" spans="2:19" ht="18" customHeight="1" x14ac:dyDescent="0.15">
      <c r="B3" s="80" t="s">
        <v>19</v>
      </c>
      <c r="C3" s="80"/>
      <c r="D3" s="80"/>
      <c r="E3" s="81"/>
      <c r="F3" s="82" t="s">
        <v>27</v>
      </c>
      <c r="G3" s="83"/>
      <c r="H3" s="83"/>
      <c r="I3" s="83"/>
      <c r="J3" s="84"/>
      <c r="K3" s="17"/>
      <c r="L3" s="19"/>
      <c r="M3" s="25" t="s">
        <v>23</v>
      </c>
      <c r="N3" s="26" t="s">
        <v>22</v>
      </c>
    </row>
    <row r="4" spans="2:19" ht="18" customHeight="1" x14ac:dyDescent="0.15">
      <c r="B4" s="80" t="s">
        <v>31</v>
      </c>
      <c r="C4" s="81"/>
      <c r="D4" s="82" t="s">
        <v>30</v>
      </c>
      <c r="E4" s="83"/>
      <c r="F4" s="83"/>
      <c r="G4" s="83"/>
      <c r="H4" s="83"/>
      <c r="I4" s="83"/>
      <c r="J4" s="83"/>
      <c r="K4" s="84"/>
      <c r="L4" s="29"/>
      <c r="M4" s="47" t="s">
        <v>20</v>
      </c>
      <c r="N4" s="49">
        <v>440000</v>
      </c>
    </row>
    <row r="5" spans="2:19" ht="18" customHeight="1" x14ac:dyDescent="0.15">
      <c r="B5" s="80" t="s">
        <v>32</v>
      </c>
      <c r="C5" s="80"/>
      <c r="D5" s="81"/>
      <c r="E5" s="88" t="s">
        <v>36</v>
      </c>
      <c r="F5" s="89"/>
      <c r="G5" s="56">
        <v>877444444</v>
      </c>
      <c r="H5" s="67" t="s">
        <v>15</v>
      </c>
      <c r="I5" s="68"/>
      <c r="J5" s="85" t="s">
        <v>36</v>
      </c>
      <c r="K5" s="86"/>
      <c r="L5" s="87"/>
      <c r="M5" s="47" t="s">
        <v>17</v>
      </c>
      <c r="N5" s="49">
        <v>470000</v>
      </c>
    </row>
    <row r="6" spans="2:19" ht="18" customHeight="1" x14ac:dyDescent="0.15">
      <c r="B6" s="80" t="s">
        <v>29</v>
      </c>
      <c r="C6" s="81"/>
      <c r="D6" s="85" t="s">
        <v>33</v>
      </c>
      <c r="E6" s="86"/>
      <c r="F6" s="87"/>
      <c r="G6" s="56"/>
      <c r="H6" s="67" t="s">
        <v>15</v>
      </c>
      <c r="I6" s="68"/>
      <c r="J6" s="85" t="s">
        <v>38</v>
      </c>
      <c r="K6" s="86"/>
      <c r="L6" s="87"/>
      <c r="M6" s="47" t="s">
        <v>24</v>
      </c>
      <c r="N6" s="49">
        <v>500000</v>
      </c>
    </row>
    <row r="7" spans="2:19" ht="18" customHeight="1" x14ac:dyDescent="0.15">
      <c r="B7" s="2" t="s">
        <v>21</v>
      </c>
      <c r="C7" s="35"/>
      <c r="D7" s="36"/>
      <c r="E7" s="36"/>
      <c r="F7" s="36"/>
      <c r="G7" s="56"/>
      <c r="H7" s="35"/>
      <c r="I7" s="35"/>
      <c r="J7" s="37"/>
      <c r="K7" s="37"/>
      <c r="L7" s="37"/>
      <c r="M7" s="47" t="s">
        <v>11</v>
      </c>
      <c r="N7" s="49">
        <v>530000</v>
      </c>
    </row>
    <row r="8" spans="2:19" ht="18" customHeight="1" x14ac:dyDescent="0.2">
      <c r="C8" s="57" t="s">
        <v>40</v>
      </c>
      <c r="D8" s="58"/>
      <c r="E8" s="59"/>
      <c r="F8" s="39">
        <v>7</v>
      </c>
      <c r="G8" s="78" t="s">
        <v>39</v>
      </c>
      <c r="H8" s="79"/>
      <c r="I8" s="76">
        <v>1</v>
      </c>
      <c r="J8" s="77"/>
      <c r="L8" s="28"/>
      <c r="M8" s="48" t="s">
        <v>12</v>
      </c>
      <c r="N8" s="50">
        <v>560000</v>
      </c>
    </row>
    <row r="9" spans="2:19" ht="6.2" customHeight="1" thickBot="1" x14ac:dyDescent="0.2"/>
    <row r="10" spans="2:19" ht="16.7" customHeight="1" x14ac:dyDescent="0.15">
      <c r="B10" s="90" t="s">
        <v>0</v>
      </c>
      <c r="C10" s="93" t="s">
        <v>1</v>
      </c>
      <c r="D10" s="102"/>
      <c r="E10" s="94"/>
      <c r="F10" s="90" t="s">
        <v>2</v>
      </c>
      <c r="G10" s="90" t="s">
        <v>3</v>
      </c>
      <c r="H10" s="4" t="s">
        <v>4</v>
      </c>
      <c r="I10" s="93" t="s">
        <v>13</v>
      </c>
      <c r="J10" s="94"/>
      <c r="K10" s="3" t="s">
        <v>8</v>
      </c>
      <c r="L10" s="74" t="s">
        <v>6</v>
      </c>
      <c r="M10" s="75"/>
      <c r="N10" s="5" t="s">
        <v>7</v>
      </c>
      <c r="O10" s="31" t="s">
        <v>35</v>
      </c>
      <c r="S10" s="6"/>
    </row>
    <row r="11" spans="2:19" ht="15" customHeight="1" thickBot="1" x14ac:dyDescent="0.2">
      <c r="B11" s="91"/>
      <c r="C11" s="103"/>
      <c r="D11" s="104"/>
      <c r="E11" s="105"/>
      <c r="F11" s="91"/>
      <c r="G11" s="91"/>
      <c r="H11" s="7" t="s">
        <v>10</v>
      </c>
      <c r="I11" s="95" t="s">
        <v>14</v>
      </c>
      <c r="J11" s="96"/>
      <c r="K11" s="8" t="s">
        <v>9</v>
      </c>
      <c r="L11" s="106" t="s">
        <v>28</v>
      </c>
      <c r="M11" s="107"/>
      <c r="N11" s="9" t="s">
        <v>5</v>
      </c>
      <c r="O11" s="9" t="s">
        <v>37</v>
      </c>
      <c r="S11" s="10"/>
    </row>
    <row r="12" spans="2:19" ht="112.15" customHeight="1" thickBot="1" x14ac:dyDescent="0.2">
      <c r="B12" s="11">
        <v>1</v>
      </c>
      <c r="C12" s="97" t="s">
        <v>46</v>
      </c>
      <c r="D12" s="101"/>
      <c r="E12" s="98"/>
      <c r="F12" s="12">
        <v>1987</v>
      </c>
      <c r="G12" s="12"/>
      <c r="H12" s="12" t="s">
        <v>26</v>
      </c>
      <c r="I12" s="97" t="s">
        <v>25</v>
      </c>
      <c r="J12" s="98"/>
      <c r="K12" s="14">
        <f t="shared" ref="K12:K20" si="0">IF(C12="","",IF(H12="T7",N$6,IF(H12="T6",N$4,IF(H12="T5",N$5,IF(H12="T4",N$6,IF(H12="T3",N$7,IF(H12="T2",N$8,"")))))))</f>
        <v>500000</v>
      </c>
      <c r="L12" s="70" t="str">
        <f>IF(F12="","",IF(K$2-F12&gt;=70,-50000,IF(K$2-F12&gt;=65,-40000,IF(OR(K$2-F12&gt;=60,K$2-F12&lt;15),-30000,""))))</f>
        <v/>
      </c>
      <c r="M12" s="71"/>
      <c r="N12" s="15">
        <f t="shared" ref="N12" si="1">IF(OR(C12="",K12=""),"",40000)</f>
        <v>40000</v>
      </c>
      <c r="O12" s="32" t="s">
        <v>52</v>
      </c>
      <c r="P12" s="110" t="e" vm="1">
        <v>#VALUE!</v>
      </c>
    </row>
    <row r="13" spans="2:19" ht="112.15" customHeight="1" thickBot="1" x14ac:dyDescent="0.2">
      <c r="B13" s="11">
        <v>2</v>
      </c>
      <c r="C13" s="97" t="s">
        <v>53</v>
      </c>
      <c r="D13" s="101"/>
      <c r="E13" s="98"/>
      <c r="F13" s="12">
        <v>1993</v>
      </c>
      <c r="G13" s="12"/>
      <c r="H13" s="12" t="s">
        <v>11</v>
      </c>
      <c r="I13" s="97" t="s">
        <v>55</v>
      </c>
      <c r="J13" s="98"/>
      <c r="K13" s="14">
        <f t="shared" si="0"/>
        <v>530000</v>
      </c>
      <c r="L13" s="70" t="str">
        <f t="shared" ref="L13:L20" si="2">IF(F13="","",IF(K$2-F13&gt;=70,-50000,IF(K$2-F13&gt;=65,-40000,IF(OR(K$2-F13&gt;=60,K$2-F13&lt;15),-30000,""))))</f>
        <v/>
      </c>
      <c r="M13" s="71"/>
      <c r="N13" s="15">
        <f t="shared" ref="N13:N20" si="3">IF(OR(C13="",K13=""),"",40000)</f>
        <v>40000</v>
      </c>
      <c r="O13"/>
      <c r="P13" s="110"/>
    </row>
    <row r="14" spans="2:19" ht="112.15" customHeight="1" thickBot="1" x14ac:dyDescent="0.2">
      <c r="B14" s="11">
        <v>3</v>
      </c>
      <c r="C14" s="97" t="s">
        <v>47</v>
      </c>
      <c r="D14" s="101"/>
      <c r="E14" s="98"/>
      <c r="F14" s="12">
        <v>1989</v>
      </c>
      <c r="G14" s="12"/>
      <c r="H14" s="12" t="s">
        <v>26</v>
      </c>
      <c r="I14" s="97" t="s">
        <v>25</v>
      </c>
      <c r="J14" s="98"/>
      <c r="K14" s="14">
        <f t="shared" si="0"/>
        <v>500000</v>
      </c>
      <c r="L14" s="70" t="str">
        <f t="shared" si="2"/>
        <v/>
      </c>
      <c r="M14" s="71"/>
      <c r="N14" s="15">
        <f t="shared" si="3"/>
        <v>40000</v>
      </c>
      <c r="O14" s="32" t="s">
        <v>52</v>
      </c>
    </row>
    <row r="15" spans="2:19" ht="112.15" customHeight="1" thickBot="1" x14ac:dyDescent="0.2">
      <c r="B15" s="11">
        <v>4</v>
      </c>
      <c r="C15" s="97" t="s">
        <v>48</v>
      </c>
      <c r="D15" s="101"/>
      <c r="E15" s="98"/>
      <c r="F15" s="12">
        <v>1974</v>
      </c>
      <c r="G15" s="12"/>
      <c r="H15" s="12" t="s">
        <v>11</v>
      </c>
      <c r="I15" s="97" t="s">
        <v>25</v>
      </c>
      <c r="J15" s="98"/>
      <c r="K15" s="14">
        <f t="shared" si="0"/>
        <v>530000</v>
      </c>
      <c r="L15" s="70" t="str">
        <f t="shared" si="2"/>
        <v/>
      </c>
      <c r="M15" s="71"/>
      <c r="N15" s="15">
        <f t="shared" si="3"/>
        <v>40000</v>
      </c>
      <c r="O15" s="32" t="s">
        <v>52</v>
      </c>
    </row>
    <row r="16" spans="2:19" ht="112.15" customHeight="1" thickBot="1" x14ac:dyDescent="0.2">
      <c r="B16" s="11">
        <v>5</v>
      </c>
      <c r="C16" s="97" t="s">
        <v>36</v>
      </c>
      <c r="D16" s="101"/>
      <c r="E16" s="98"/>
      <c r="F16" s="12">
        <v>1986</v>
      </c>
      <c r="G16" s="12"/>
      <c r="H16" s="12" t="s">
        <v>11</v>
      </c>
      <c r="I16" s="97" t="s">
        <v>25</v>
      </c>
      <c r="J16" s="98"/>
      <c r="K16" s="14">
        <f t="shared" si="0"/>
        <v>530000</v>
      </c>
      <c r="L16" s="70" t="str">
        <f t="shared" si="2"/>
        <v/>
      </c>
      <c r="M16" s="71"/>
      <c r="N16" s="15">
        <f t="shared" si="3"/>
        <v>40000</v>
      </c>
      <c r="O16" s="32" t="s">
        <v>52</v>
      </c>
    </row>
    <row r="17" spans="2:16" ht="112.15" customHeight="1" thickBot="1" x14ac:dyDescent="0.2">
      <c r="B17" s="11">
        <v>6</v>
      </c>
      <c r="C17" s="97" t="s">
        <v>49</v>
      </c>
      <c r="D17" s="101"/>
      <c r="E17" s="98"/>
      <c r="F17" s="12">
        <v>1986</v>
      </c>
      <c r="G17" s="12"/>
      <c r="H17" s="12" t="s">
        <v>11</v>
      </c>
      <c r="I17" s="97" t="s">
        <v>25</v>
      </c>
      <c r="J17" s="98"/>
      <c r="K17" s="14">
        <f t="shared" si="0"/>
        <v>530000</v>
      </c>
      <c r="L17" s="70" t="str">
        <f t="shared" si="2"/>
        <v/>
      </c>
      <c r="M17" s="71"/>
      <c r="N17" s="15">
        <f t="shared" si="3"/>
        <v>40000</v>
      </c>
      <c r="O17" s="32"/>
    </row>
    <row r="18" spans="2:16" ht="112.15" customHeight="1" thickBot="1" x14ac:dyDescent="0.2">
      <c r="B18" s="11">
        <v>7</v>
      </c>
      <c r="C18" s="99" t="s">
        <v>50</v>
      </c>
      <c r="D18" s="111"/>
      <c r="E18" s="100"/>
      <c r="F18" s="33">
        <v>1959</v>
      </c>
      <c r="G18" s="33"/>
      <c r="H18" s="33" t="s">
        <v>11</v>
      </c>
      <c r="I18" s="99" t="s">
        <v>51</v>
      </c>
      <c r="J18" s="100"/>
      <c r="K18" s="53">
        <f t="shared" si="0"/>
        <v>530000</v>
      </c>
      <c r="L18" s="72">
        <f t="shared" si="2"/>
        <v>-40000</v>
      </c>
      <c r="M18" s="73"/>
      <c r="N18" s="54">
        <f t="shared" si="3"/>
        <v>40000</v>
      </c>
      <c r="O18" s="55"/>
      <c r="P18" s="60" t="e" vm="2">
        <v>#VALUE!</v>
      </c>
    </row>
    <row r="19" spans="2:16" ht="112.15" customHeight="1" thickBot="1" x14ac:dyDescent="0.2">
      <c r="B19" s="11">
        <v>8</v>
      </c>
      <c r="C19" s="99"/>
      <c r="D19" s="111"/>
      <c r="E19" s="100"/>
      <c r="F19" s="12"/>
      <c r="G19" s="12"/>
      <c r="H19" s="33"/>
      <c r="I19" s="99"/>
      <c r="J19" s="100"/>
      <c r="K19" s="14" t="str">
        <f t="shared" si="0"/>
        <v/>
      </c>
      <c r="L19" s="70" t="str">
        <f t="shared" si="2"/>
        <v/>
      </c>
      <c r="M19" s="71"/>
      <c r="N19" s="15" t="str">
        <f t="shared" si="3"/>
        <v/>
      </c>
      <c r="O19" s="32" t="s">
        <v>54</v>
      </c>
      <c r="P19" s="60"/>
    </row>
    <row r="20" spans="2:16" ht="112.15" customHeight="1" thickBot="1" x14ac:dyDescent="0.2">
      <c r="B20" s="13">
        <v>9</v>
      </c>
      <c r="C20" s="99"/>
      <c r="D20" s="111"/>
      <c r="E20" s="100"/>
      <c r="F20" s="34"/>
      <c r="G20" s="34"/>
      <c r="H20" s="34"/>
      <c r="I20" s="99"/>
      <c r="J20" s="100"/>
      <c r="K20" s="16" t="str">
        <f t="shared" si="0"/>
        <v/>
      </c>
      <c r="L20" s="70" t="str">
        <f t="shared" si="2"/>
        <v/>
      </c>
      <c r="M20" s="71"/>
      <c r="N20" s="15" t="str">
        <f t="shared" si="3"/>
        <v/>
      </c>
      <c r="O20" s="32"/>
      <c r="P20" s="38"/>
    </row>
    <row r="21" spans="2:16" ht="14.45" customHeight="1" x14ac:dyDescent="0.15">
      <c r="B21" s="40"/>
      <c r="C21" s="41"/>
      <c r="D21" s="41"/>
      <c r="E21" s="41"/>
      <c r="F21" s="41"/>
      <c r="G21" s="41"/>
      <c r="H21" s="108" t="s">
        <v>42</v>
      </c>
      <c r="I21" s="108"/>
      <c r="J21" s="108"/>
      <c r="K21" s="43" t="s">
        <v>8</v>
      </c>
      <c r="L21" s="109" t="s">
        <v>43</v>
      </c>
      <c r="M21" s="109"/>
      <c r="N21" s="44" t="s">
        <v>44</v>
      </c>
      <c r="O21" s="45" t="s">
        <v>45</v>
      </c>
      <c r="P21" s="42"/>
    </row>
    <row r="22" spans="2:16" x14ac:dyDescent="0.15">
      <c r="B22" s="20"/>
      <c r="C22" s="20"/>
      <c r="D22" s="20"/>
      <c r="E22" s="21"/>
      <c r="G22" s="18" t="s">
        <v>16</v>
      </c>
      <c r="H22" s="92">
        <f>SUM(K22:O22)</f>
        <v>4490000</v>
      </c>
      <c r="I22" s="92"/>
      <c r="J22" s="92"/>
      <c r="K22" s="46">
        <f>SUM(K12:K20)</f>
        <v>3650000</v>
      </c>
      <c r="L22" s="69">
        <f>SUM(L12:L20)</f>
        <v>-40000</v>
      </c>
      <c r="M22" s="69">
        <f>SUM(M12:M20)</f>
        <v>0</v>
      </c>
      <c r="N22" s="46">
        <f>SUM(N12:N20)</f>
        <v>280000</v>
      </c>
      <c r="O22" s="52">
        <v>600000</v>
      </c>
    </row>
    <row r="23" spans="2:16" x14ac:dyDescent="0.15">
      <c r="B23" s="20"/>
      <c r="C23" s="20"/>
      <c r="D23" s="20"/>
      <c r="E23" s="21"/>
      <c r="F23" s="20"/>
      <c r="G23" s="30" t="s">
        <v>41</v>
      </c>
      <c r="H23" s="64">
        <f>IF(OR(I8="",I8&gt;10),"",IF(I8&gt;=5,4500000,IF(I8=4,4000000,IF(I8=3,3500000,IF(I8=2,2500000,IF(I8=1,1500000,""))))))</f>
        <v>1500000</v>
      </c>
      <c r="I23" s="65"/>
      <c r="J23" s="66"/>
    </row>
    <row r="24" spans="2:16" x14ac:dyDescent="0.15">
      <c r="B24" s="20"/>
      <c r="C24" s="20"/>
      <c r="D24" s="20"/>
      <c r="E24" s="21"/>
      <c r="F24" s="20"/>
      <c r="G24" s="30" t="s">
        <v>34</v>
      </c>
      <c r="H24" s="61">
        <f>IF(OR(H23="",H23="?",H23="???"),"",SUM(H22:J23))</f>
        <v>5990000</v>
      </c>
      <c r="I24" s="62"/>
      <c r="J24" s="63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H21:J21"/>
    <mergeCell ref="L21:M21"/>
    <mergeCell ref="P12:P13"/>
    <mergeCell ref="C20:E20"/>
    <mergeCell ref="C16:E16"/>
    <mergeCell ref="C17:E17"/>
    <mergeCell ref="C18:E18"/>
    <mergeCell ref="C19:E19"/>
    <mergeCell ref="C10:E11"/>
    <mergeCell ref="C12:E12"/>
    <mergeCell ref="C13:E13"/>
    <mergeCell ref="C14:E14"/>
    <mergeCell ref="L11:M11"/>
    <mergeCell ref="L12:M12"/>
    <mergeCell ref="L13:M13"/>
    <mergeCell ref="L14:M14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2025-03-04T10:35:18Z</dcterms:modified>
</cp:coreProperties>
</file>