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16 Hồng Mai 2\"/>
    </mc:Choice>
  </mc:AlternateContent>
  <xr:revisionPtr revIDLastSave="0" documentId="13_ncr:1_{F03C8EE3-ED19-4DA4-ADF8-EF85E8D8459A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N19" i="1"/>
  <c r="L19" i="1"/>
  <c r="K19" i="1"/>
  <c r="N18" i="1"/>
  <c r="L18" i="1"/>
  <c r="K18" i="1"/>
  <c r="L17" i="1"/>
  <c r="K17" i="1"/>
  <c r="N17" i="1" s="1"/>
  <c r="L16" i="1"/>
  <c r="K16" i="1"/>
  <c r="N16" i="1" s="1"/>
  <c r="N15" i="1"/>
  <c r="L15" i="1"/>
  <c r="K15" i="1"/>
  <c r="N14" i="1"/>
  <c r="L14" i="1"/>
  <c r="K14" i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<sst xmlns="http://schemas.openxmlformats.org/spreadsheetml/2006/main" count="66" uniqueCount="48">
  <si>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</si>
  <si>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</si>
  <si>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</si>
  <si>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</si>
  <si>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</si>
  <si>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</si>
  <si>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</si>
  <si>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</si>
  <si>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</si>
  <si>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</si>
  <si>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</si>
  <si>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</si>
  <si>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</si>
  <si>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</si>
  <si>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</si>
  <si>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</si>
  <si>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</si>
  <si>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</si>
  <si>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</si>
  <si>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</si>
  <si>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</si>
  <si>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</si>
  <si>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</si>
  <si>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</si>
  <si>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</si>
  <si>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</si>
  <si>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</si>
  <si>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</si>
  <si>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</si>
  <si>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</si>
  <si>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</si>
  <si>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Hồng Mai 2</t>
  </si>
  <si>
    <t>Dương Trọng Huấn</t>
  </si>
  <si>
    <t>Dương Huấn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</si>
  <si>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094.664.3644</t>
    </r>
  </si>
  <si>
    <t>Lê Ngọc Hà</t>
  </si>
  <si>
    <t>Nghiêm Thế Tùng</t>
  </si>
  <si>
    <t>Nguyễn Trí Dũng</t>
  </si>
  <si>
    <t>T4</t>
  </si>
  <si>
    <t>Nguyễn Thế Tính</t>
  </si>
  <si>
    <t>Nguyễn Đức Quang</t>
  </si>
  <si>
    <t>Tạ Việt Trung</t>
  </si>
  <si>
    <t>Nguyễn Hữu Bình Giang</t>
  </si>
  <si>
    <t>Lê Nhật Hà My</t>
  </si>
  <si>
    <t>Vđv cũ</t>
  </si>
  <si>
    <t>Vđv mới</t>
  </si>
  <si>
    <t>Dương Trọng Huấn (Đội_Trưởng)</t>
  </si>
  <si>
    <t>Nguyễn Xuân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</si>
</sst>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129540</xdr:colOff>
      <xdr:row>10</xdr:row>
      <xdr:rowOff>15240</xdr:rowOff>
    </xdr:from>
    <xdr:to>
      <xdr:col>6</xdr:col>
      <xdr:colOff>1293876</xdr:colOff>
      <xdr:row>10</xdr:row>
      <xdr:rowOff>1386840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FAE103C-25F4-4222-F87F-E25A9BC47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2004060"/>
          <a:ext cx="116433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11</xdr:row>
      <xdr:rowOff>15240</xdr:rowOff>
    </xdr:from>
    <xdr:to>
      <xdr:col>6</xdr:col>
      <xdr:colOff>1278775</xdr:colOff>
      <xdr:row>11</xdr:row>
      <xdr:rowOff>1386840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6B24CE7-D7F9-B45E-1831-90ADEDFE5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520" y="3421380"/>
          <a:ext cx="11263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13</xdr:row>
      <xdr:rowOff>15240</xdr:rowOff>
    </xdr:from>
    <xdr:to>
      <xdr:col>6</xdr:col>
      <xdr:colOff>1301115</xdr:colOff>
      <xdr:row>13</xdr:row>
      <xdr:rowOff>1386840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3FA39AA-B832-5230-82C5-74039DD89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6256020"/>
          <a:ext cx="11715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14</xdr:row>
      <xdr:rowOff>15240</xdr:rowOff>
    </xdr:from>
    <xdr:to>
      <xdr:col>6</xdr:col>
      <xdr:colOff>1246216</xdr:colOff>
      <xdr:row>14</xdr:row>
      <xdr:rowOff>1386840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B68A5D5-DC09-F2D6-C5D4-C5459C0A0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4620" y="7673340"/>
          <a:ext cx="105571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15</xdr:row>
      <xdr:rowOff>15240</xdr:rowOff>
    </xdr:from>
    <xdr:to>
      <xdr:col>6</xdr:col>
      <xdr:colOff>1303020</xdr:colOff>
      <xdr:row>15</xdr:row>
      <xdr:rowOff>1386840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4258EED-5E58-3F4E-CE5C-69E7BEA4A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9090660"/>
          <a:ext cx="11811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16</xdr:row>
      <xdr:rowOff>15240</xdr:rowOff>
    </xdr:from>
    <xdr:to>
      <xdr:col>6</xdr:col>
      <xdr:colOff>1283624</xdr:colOff>
      <xdr:row>16</xdr:row>
      <xdr:rowOff>1386840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24CB219-3AE8-50A6-2398-4606BDE12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10507980"/>
          <a:ext cx="113884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17</xdr:row>
      <xdr:rowOff>15240</xdr:rowOff>
    </xdr:from>
    <xdr:to>
      <xdr:col>6</xdr:col>
      <xdr:colOff>1301496</xdr:colOff>
      <xdr:row>17</xdr:row>
      <xdr:rowOff>1386840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B550703-CA43-CC78-74D9-5DB151206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11925300"/>
          <a:ext cx="117957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18</xdr:row>
      <xdr:rowOff>15240</xdr:rowOff>
    </xdr:from>
    <xdr:to>
      <xdr:col>6</xdr:col>
      <xdr:colOff>1336040</xdr:colOff>
      <xdr:row>18</xdr:row>
      <xdr:rowOff>1386840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E6B4653-3864-A2AE-0E93-AC2C616D3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13342620"/>
          <a:ext cx="12446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19</xdr:row>
      <xdr:rowOff>15240</xdr:rowOff>
    </xdr:from>
    <xdr:to>
      <xdr:col>6</xdr:col>
      <xdr:colOff>1278775</xdr:colOff>
      <xdr:row>19</xdr:row>
      <xdr:rowOff>1386840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7A46C09-DF48-63D7-AAAE-5DF7874F4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520" y="14759940"/>
          <a:ext cx="11263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12</xdr:row>
      <xdr:rowOff>15240</xdr:rowOff>
    </xdr:from>
    <xdr:to>
      <xdr:col>6</xdr:col>
      <xdr:colOff>1310640</xdr:colOff>
      <xdr:row>12</xdr:row>
      <xdr:rowOff>1387671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FC61242-C933-7478-F7EA-2956D0AB7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4838700"/>
          <a:ext cx="1188720" cy="1372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K2" sqref="K2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 x14ac:dyDescent="0.3"/>
    <row r="2" spans="2:19" ht="22.05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40" t="s">
        <v>19</v>
      </c>
      <c r="C3" s="40"/>
      <c r="D3" s="40"/>
      <c r="E3" s="41"/>
      <c r="F3" s="42" t="s">
        <v>31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3">
      <c r="B4" s="40" t="s">
        <v>29</v>
      </c>
      <c r="C4" s="41"/>
      <c r="D4" s="42" t="s">
        <v>28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3">
      <c r="B5" s="40" t="s">
        <v>30</v>
      </c>
      <c r="C5" s="40"/>
      <c r="D5" s="41"/>
      <c r="E5" s="65" t="s">
        <v>32</v>
      </c>
      <c r="F5" s="66"/>
      <c r="G5" s="37" t="s">
        <v>34</v>
      </c>
      <c r="H5" s="38" t="s">
        <v>15</v>
      </c>
      <c r="I5" s="39"/>
      <c r="J5" s="62" t="s">
        <v>33</v>
      </c>
      <c r="K5" s="63"/>
      <c r="L5" s="64"/>
      <c r="M5" s="30" t="s">
        <v>24</v>
      </c>
      <c r="N5" s="31">
        <v>500000</v>
      </c>
    </row>
    <row r="6" spans="2:19" ht="18" customHeight="1" x14ac:dyDescent="0.3">
      <c r="B6" s="40" t="s">
        <v>27</v>
      </c>
      <c r="C6" s="41"/>
      <c r="D6" s="62"/>
      <c r="E6" s="63"/>
      <c r="F6" s="64"/>
      <c r="G6" s="37" t="s">
        <v>25</v>
      </c>
      <c r="H6" s="38" t="s">
        <v>15</v>
      </c>
      <c r="I6" s="39"/>
      <c r="J6" s="62"/>
      <c r="K6" s="63"/>
      <c r="L6" s="64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 x14ac:dyDescent="0.35"/>
    <row r="9" spans="2:19" ht="16.8" customHeight="1" x14ac:dyDescent="0.3">
      <c r="B9" s="52" t="s">
        <v>0</v>
      </c>
      <c r="C9" s="55" t="s">
        <v>1</v>
      </c>
      <c r="D9" s="68"/>
      <c r="E9" s="56"/>
      <c r="F9" s="52" t="s">
        <v>2</v>
      </c>
      <c r="G9" s="52" t="s">
        <v>3</v>
      </c>
      <c r="H9" s="4" t="s">
        <v>4</v>
      </c>
      <c r="I9" s="55" t="s">
        <v>13</v>
      </c>
      <c r="J9" s="56"/>
      <c r="K9" s="3" t="s">
        <v>8</v>
      </c>
      <c r="L9" s="72" t="s">
        <v>6</v>
      </c>
      <c r="M9" s="73"/>
      <c r="N9" s="5" t="s">
        <v>7</v>
      </c>
      <c r="S9" s="6"/>
    </row>
    <row r="10" spans="2:19" ht="15" customHeight="1" thickBot="1" x14ac:dyDescent="0.35">
      <c r="B10" s="53"/>
      <c r="C10" s="69"/>
      <c r="D10" s="70"/>
      <c r="E10" s="71"/>
      <c r="F10" s="53"/>
      <c r="G10" s="53"/>
      <c r="H10" s="7" t="s">
        <v>10</v>
      </c>
      <c r="I10" s="57" t="s">
        <v>14</v>
      </c>
      <c r="J10" s="58"/>
      <c r="K10" s="8" t="s">
        <v>9</v>
      </c>
      <c r="L10" s="48" t="s">
        <v>26</v>
      </c>
      <c r="M10" s="49"/>
      <c r="N10" s="9" t="s">
        <v>5</v>
      </c>
      <c r="S10" s="10"/>
    </row>
    <row r="11" spans="2:19" ht="112.05" customHeight="1" thickBot="1" x14ac:dyDescent="0.35">
      <c r="B11" s="11">
        <v>1</v>
      </c>
      <c r="C11" s="50" t="s">
        <v>35</v>
      </c>
      <c r="D11" s="67"/>
      <c r="E11" s="51"/>
      <c r="F11" s="12">
        <v>1961</v>
      </c>
      <c r="G11" s="12"/>
      <c r="H11" s="12" t="s">
        <v>17</v>
      </c>
      <c r="I11" s="50" t="s">
        <v>44</v>
      </c>
      <c r="J11" s="51"/>
      <c r="K11" s="16">
        <f t="shared" ref="K11:K19" si="0">IF(C11="","",IF(H11="T7",N$5,IF(H11="T6",N$3,IF(H11="T5",N$4,IF(H11="T4",N$5,IF(H11="T3",N$6,IF(H11="T2",N$7,"")))))))</f>
        <v>480000</v>
      </c>
      <c r="L11" s="46">
        <f t="shared" ref="L11:L20" si="1">IF(F11="","",IF(K$2-F11&gt;=65,-40000,IF(OR(K$2-F11&gt;=60,K$2-F11&lt;15),-30000,"")))</f>
        <v>-30000</v>
      </c>
      <c r="M11" s="47"/>
      <c r="N11" s="17">
        <f t="shared" ref="N11:N19" si="2">IF(OR(C11="",K11=""),"",40000)</f>
        <v>40000</v>
      </c>
    </row>
    <row r="12" spans="2:19" ht="112.05" customHeight="1" thickBot="1" x14ac:dyDescent="0.35">
      <c r="B12" s="11">
        <v>2</v>
      </c>
      <c r="C12" s="50" t="s">
        <v>36</v>
      </c>
      <c r="D12" s="67"/>
      <c r="E12" s="51"/>
      <c r="F12" s="12">
        <v>1981</v>
      </c>
      <c r="G12" s="12"/>
      <c r="H12" s="12" t="s">
        <v>17</v>
      </c>
      <c r="I12" s="50" t="s">
        <v>44</v>
      </c>
      <c r="J12" s="51"/>
      <c r="K12" s="16">
        <f t="shared" ref="K12:K20" si="3">IF(C12="","",IF(H12="T7",N$5,IF(H12="T6",N$3,IF(H12="T5",N$4,IF(H12="T4",N$5,IF(H12="T3",N$6,IF(H12="T2",N$7,"")))))))</f>
        <v>480000</v>
      </c>
      <c r="L12" s="46" t="str">
        <f t="shared" ref="L12:L20" si="4">IF(F12="","",IF(K$2-F12&gt;=65,-40000,IF(OR(K$2-F12&gt;=60,K$2-F12&lt;15),-30000,"")))</f>
        <v/>
      </c>
      <c r="M12" s="47"/>
      <c r="N12" s="17">
        <f t="shared" ref="N12:N20" si="5">IF(OR(C12="",K12=""),"",40000)</f>
        <v>40000</v>
      </c>
    </row>
    <row r="13" spans="2:19" ht="112.05" customHeight="1" thickBot="1" x14ac:dyDescent="0.35">
      <c r="B13" s="11">
        <v>3</v>
      </c>
      <c r="C13" s="50" t="s">
        <v>47</v>
      </c>
      <c r="D13" s="67"/>
      <c r="E13" s="51"/>
      <c r="F13" s="12">
        <v>1967</v>
      </c>
      <c r="G13" s="12"/>
      <c r="H13" s="12" t="s">
        <v>17</v>
      </c>
      <c r="I13" s="50" t="s">
        <v>44</v>
      </c>
      <c r="J13" s="51"/>
      <c r="K13" s="16">
        <f t="shared" si="3"/>
        <v>480000</v>
      </c>
      <c r="L13" s="46" t="str">
        <f t="shared" si="4"/>
        <v/>
      </c>
      <c r="M13" s="47"/>
      <c r="N13" s="17">
        <f t="shared" si="5"/>
        <v>40000</v>
      </c>
    </row>
    <row r="14" spans="2:19" ht="112.05" customHeight="1" thickBot="1" x14ac:dyDescent="0.35">
      <c r="B14" s="11">
        <v>4</v>
      </c>
      <c r="C14" s="50" t="s">
        <v>37</v>
      </c>
      <c r="D14" s="67"/>
      <c r="E14" s="51"/>
      <c r="F14" s="12">
        <v>1957</v>
      </c>
      <c r="G14" s="12"/>
      <c r="H14" s="12" t="s">
        <v>38</v>
      </c>
      <c r="I14" s="50" t="s">
        <v>44</v>
      </c>
      <c r="J14" s="51"/>
      <c r="K14" s="16">
        <f t="shared" si="3"/>
        <v>500000</v>
      </c>
      <c r="L14" s="46">
        <f t="shared" si="4"/>
        <v>-40000</v>
      </c>
      <c r="M14" s="47"/>
      <c r="N14" s="17">
        <f t="shared" si="5"/>
        <v>40000</v>
      </c>
    </row>
    <row r="15" spans="2:19" ht="112.05" customHeight="1" thickBot="1" x14ac:dyDescent="0.35">
      <c r="B15" s="11">
        <v>5</v>
      </c>
      <c r="C15" s="50" t="s">
        <v>39</v>
      </c>
      <c r="D15" s="67"/>
      <c r="E15" s="51"/>
      <c r="F15" s="12">
        <v>1963</v>
      </c>
      <c r="G15" s="12"/>
      <c r="H15" s="12" t="s">
        <v>38</v>
      </c>
      <c r="I15" s="50" t="s">
        <v>44</v>
      </c>
      <c r="J15" s="51"/>
      <c r="K15" s="16">
        <f t="shared" si="3"/>
        <v>500000</v>
      </c>
      <c r="L15" s="46">
        <f t="shared" si="4"/>
        <v>-30000</v>
      </c>
      <c r="M15" s="47"/>
      <c r="N15" s="17">
        <f t="shared" si="5"/>
        <v>40000</v>
      </c>
    </row>
    <row r="16" spans="2:19" ht="112.05" customHeight="1" thickBot="1" x14ac:dyDescent="0.35">
      <c r="B16" s="11">
        <v>6</v>
      </c>
      <c r="C16" s="50" t="s">
        <v>40</v>
      </c>
      <c r="D16" s="67"/>
      <c r="E16" s="51"/>
      <c r="F16" s="12">
        <v>1999</v>
      </c>
      <c r="G16" s="12"/>
      <c r="H16" s="12" t="s">
        <v>38</v>
      </c>
      <c r="I16" s="50" t="s">
        <v>44</v>
      </c>
      <c r="J16" s="51"/>
      <c r="K16" s="16">
        <f t="shared" si="3"/>
        <v>500000</v>
      </c>
      <c r="L16" s="46" t="str">
        <f t="shared" si="4"/>
        <v/>
      </c>
      <c r="M16" s="47"/>
      <c r="N16" s="17">
        <f t="shared" si="5"/>
        <v>40000</v>
      </c>
    </row>
    <row r="17" spans="2:14" ht="112.05" customHeight="1" thickBot="1" x14ac:dyDescent="0.35">
      <c r="B17" s="11">
        <v>7</v>
      </c>
      <c r="C17" s="50" t="s">
        <v>41</v>
      </c>
      <c r="D17" s="67"/>
      <c r="E17" s="51"/>
      <c r="F17" s="12">
        <v>1982</v>
      </c>
      <c r="G17" s="12"/>
      <c r="H17" s="12" t="s">
        <v>11</v>
      </c>
      <c r="I17" s="50" t="s">
        <v>44</v>
      </c>
      <c r="J17" s="51"/>
      <c r="K17" s="16">
        <f t="shared" si="3"/>
        <v>520000</v>
      </c>
      <c r="L17" s="46" t="str">
        <f t="shared" si="4"/>
        <v/>
      </c>
      <c r="M17" s="47"/>
      <c r="N17" s="17">
        <f t="shared" si="5"/>
        <v>40000</v>
      </c>
    </row>
    <row r="18" spans="2:14" ht="112.05" customHeight="1" thickBot="1" x14ac:dyDescent="0.35">
      <c r="B18" s="11">
        <v>8</v>
      </c>
      <c r="C18" s="50" t="s">
        <v>42</v>
      </c>
      <c r="D18" s="67"/>
      <c r="E18" s="51"/>
      <c r="F18" s="12">
        <v>2005</v>
      </c>
      <c r="G18" s="12"/>
      <c r="H18" s="12" t="s">
        <v>11</v>
      </c>
      <c r="I18" s="50" t="s">
        <v>45</v>
      </c>
      <c r="J18" s="51"/>
      <c r="K18" s="16">
        <f t="shared" si="3"/>
        <v>520000</v>
      </c>
      <c r="L18" s="46" t="str">
        <f t="shared" si="4"/>
        <v/>
      </c>
      <c r="M18" s="47"/>
      <c r="N18" s="17">
        <f t="shared" si="5"/>
        <v>40000</v>
      </c>
    </row>
    <row r="19" spans="2:14" ht="112.05" customHeight="1" thickBot="1" x14ac:dyDescent="0.35">
      <c r="B19" s="11">
        <v>9</v>
      </c>
      <c r="C19" s="50" t="s">
        <v>43</v>
      </c>
      <c r="D19" s="67"/>
      <c r="E19" s="51"/>
      <c r="F19" s="12">
        <v>2003</v>
      </c>
      <c r="G19" s="12"/>
      <c r="H19" s="12" t="s">
        <v>11</v>
      </c>
      <c r="I19" s="50" t="s">
        <v>45</v>
      </c>
      <c r="J19" s="51"/>
      <c r="K19" s="16">
        <f t="shared" si="3"/>
        <v>520000</v>
      </c>
      <c r="L19" s="46" t="str">
        <f t="shared" si="4"/>
        <v/>
      </c>
      <c r="M19" s="47"/>
      <c r="N19" s="17">
        <f t="shared" si="5"/>
        <v>40000</v>
      </c>
    </row>
    <row r="20" spans="2:14" ht="112.05" customHeight="1" thickBot="1" x14ac:dyDescent="0.35">
      <c r="B20" s="13">
        <v>10</v>
      </c>
      <c r="C20" s="59" t="s">
        <v>46</v>
      </c>
      <c r="D20" s="60"/>
      <c r="E20" s="61"/>
      <c r="F20" s="14">
        <v>1958</v>
      </c>
      <c r="G20" s="14"/>
      <c r="H20" s="14" t="s">
        <v>12</v>
      </c>
      <c r="I20" s="50" t="s">
        <v>44</v>
      </c>
      <c r="J20" s="51"/>
      <c r="K20" s="18">
        <f t="shared" si="3"/>
        <v>540000</v>
      </c>
      <c r="L20" s="46">
        <f t="shared" si="4"/>
        <v>-40000</v>
      </c>
      <c r="M20" s="47"/>
      <c r="N20" s="17">
        <f t="shared" si="5"/>
        <v>40000</v>
      </c>
    </row>
    <row r="21" spans="2:14" x14ac:dyDescent="0.3">
      <c r="B21" s="22"/>
      <c r="C21" s="22"/>
      <c r="D21" s="22"/>
      <c r="E21" s="23"/>
      <c r="G21" s="20" t="s">
        <v>16</v>
      </c>
      <c r="H21" s="54">
        <f>SUM(K21:N21)</f>
        <v>5300000</v>
      </c>
      <c r="I21" s="54"/>
      <c r="J21" s="54"/>
      <c r="K21" s="15">
        <f>SUM(K11:K20)</f>
        <v>5040000</v>
      </c>
      <c r="L21" s="45">
        <f t="shared" ref="L21:N21" si="6">SUM(L11:L20)</f>
        <v>-140000</v>
      </c>
      <c r="M21" s="45">
        <f t="shared" si="6"/>
        <v>0</v>
      </c>
      <c r="N21" s="15">
        <f t="shared" si="6"/>
        <v>400000</v>
      </c>
    </row>
    <row r="22" spans="2:14" x14ac:dyDescent="0.3">
      <c r="B22" s="22"/>
      <c r="C22" s="22"/>
      <c r="D22" s="22"/>
      <c r="E22" s="23"/>
      <c r="F22" s="22"/>
      <c r="G22" s="23"/>
    </row>
    <row r="23" spans="2:14" x14ac:dyDescent="0.3">
      <c r="B23" s="22"/>
      <c r="C23" s="22"/>
      <c r="D23" s="22"/>
      <c r="E23" s="23"/>
      <c r="F23" s="22"/>
      <c r="G23" s="23"/>
    </row>
  </sheetData>
  <sheetProtection algorithmName="SHA-512" hashValue="d5Rbam52+Q5lBocUosuBL6O3devc25I5QCbLRz5vcF7cnZ2Fufrq5LZeT248fjXEQRZAh2ddZEP/cgkVNLzGIw==" saltValue="VlYL4C9fH0uPc/+/yb04+g==" spinCount="100000" sheet="1" scenarios="1"/>
  <mergeCells count="52">
    <mergeCell ref="L9:M9"/>
    <mergeCell ref="C9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L10:M10"/>
    <mergeCell ref="L11:M11"/>
    <mergeCell ref="L12:M12"/>
    <mergeCell ref="L13:M1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2024-03-10T11:26:55Z</dcterms:modified>
</cp:coreProperties>
</file>