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5879D8A-DFB2-4F8B-B054-2CB557C9F5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I14" i="1"/>
  <c r="I13" i="1"/>
  <c r="I12" i="1"/>
  <c r="I11" i="1"/>
  <c r="H20" i="1"/>
  <c r="J20" i="1" s="1"/>
  <c r="H19" i="1"/>
  <c r="J19" i="1" s="1"/>
  <c r="H18" i="1"/>
  <c r="J18" i="1" s="1"/>
  <c r="H17" i="1"/>
  <c r="J17" i="1" s="1"/>
  <c r="H16" i="1"/>
  <c r="J16" i="1" s="1"/>
  <c r="H15" i="1"/>
  <c r="H14" i="1"/>
  <c r="J14" i="1" s="1"/>
  <c r="H13" i="1"/>
  <c r="H12" i="1"/>
  <c r="J12" i="1" s="1"/>
  <c r="H11" i="1"/>
  <c r="J15" i="1"/>
  <c r="J13" i="1"/>
  <c r="H21" i="1" l="1"/>
  <c r="I21" i="1"/>
  <c r="J11" i="1"/>
  <c r="J21" i="1" s="1"/>
  <c r="F21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<sst xmlns="http://schemas.openxmlformats.org/spreadsheetml/2006/main" count="49" uniqueCount="39">
  <si>
    <t>STT</t>
  </si>
  <si>
    <t>Họ tên</t>
  </si>
  <si>
    <t>Năm sinh</t>
  </si>
  <si>
    <t>Ảnh chân dung</t>
  </si>
  <si>
    <t>Hạng</t>
  </si>
  <si>
    <t>và Điểm</t>
  </si>
  <si>
    <t>Giảm cho</t>
  </si>
  <si>
    <t>Tuổi (nếu có)</t>
  </si>
  <si>
    <t>File Ảnh</t>
  </si>
  <si>
    <t>Phí tham gia</t>
  </si>
  <si>
    <t>MẪU ĐĂNG KÝ ĐỘI THAM GIA PINGTOUR 2024</t>
  </si>
  <si>
    <t>Chúng tôi xin đăng ký với Ban điều hành Danh sách các VĐV tham gia giải cụ thể như sau:</t>
  </si>
  <si>
    <t xml:space="preserve">Facebook: </t>
  </si>
  <si>
    <t>VĐv theo Hạng</t>
  </si>
  <si>
    <t>Vđv</t>
  </si>
  <si>
    <t>T3</t>
  </si>
  <si>
    <t>T4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</si>
  <si>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</si>
  <si>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</si>
  <si>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Mới</t>
  </si>
  <si>
    <t>Cũ</t>
  </si>
  <si>
    <r>
      <t>*</t>
    </r>
    <r>
      <rPr>
        <sz val="9"/>
        <color theme="1"/>
        <rFont val="Arial Narrow"/>
        <family val="2"/>
      </rPr>
      <t xml:space="preserve"> T6: 460K, T5: 480K, T4: 500K, T3: 520K, T2: 540K.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Kinh phí Tham gia của đội </t>
    </r>
    <r>
      <rPr>
        <sz val="10"/>
        <color theme="1"/>
        <rFont val="Arial Narrow"/>
        <family val="2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</si>
  <si>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</si>
  <si>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T6</t>
  </si>
  <si>
    <r>
      <t>Tên đội đăng ký thi đấu:</t>
    </r>
    <r>
      <rPr>
        <sz val="13"/>
        <color theme="1"/>
        <rFont val="Times New Roman"/>
        <family val="1"/>
      </rPr>
      <t xml:space="preserve"> LẠC HỒNG CLUB</t>
    </r>
  </si>
  <si>
    <r>
      <t>Địa chỉ:</t>
    </r>
    <r>
      <rPr>
        <sz val="13"/>
        <color theme="1"/>
        <rFont val="Times New Roman"/>
        <family val="1"/>
      </rPr>
      <t xml:space="preserve"> Nhà SHCĐ, tầng KT tháp B, tòa N01-T1, khu đoàn ngoại giao, P. Xuân Tảo, Q Bắc Từ Liêm, HN</t>
    </r>
  </si>
  <si>
    <r>
      <t>Họ tên Đội trưởng :</t>
    </r>
    <r>
      <rPr>
        <sz val="13"/>
        <color theme="1"/>
        <rFont val="Times New Roman"/>
        <family val="1"/>
      </rPr>
      <t xml:space="preserve"> Nguyễn Minh Son</t>
    </r>
  </si>
  <si>
    <r>
      <t>Số điện thoại:</t>
    </r>
    <r>
      <rPr>
        <sz val="13"/>
        <color theme="1"/>
        <rFont val="Times New Roman"/>
        <family val="1"/>
      </rPr>
      <t xml:space="preserve"> 0925565989</t>
    </r>
  </si>
  <si>
    <t>Nick Diễn đàn:  Sonmap</t>
  </si>
  <si>
    <t>Nguyễn Minh Son</t>
  </si>
  <si>
    <t>Đào Việt Chiến</t>
  </si>
  <si>
    <t>Cao Bá Thắng</t>
  </si>
  <si>
    <t>Lê Văn Mão</t>
  </si>
  <si>
    <t>Nguyễn Tiến Cường</t>
  </si>
  <si>
    <t>Hoàng Hải Yến</t>
  </si>
  <si>
    <t>cũ</t>
  </si>
  <si>
    <t>Nguyễn Minh Khánh</t>
  </si>
  <si>
    <t>Phan Huy Minh</t>
  </si>
  <si>
    <t>Lê Trọng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</si>
</sst>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9"/>
      <color theme="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3" fontId="0" fillId="2" borderId="2" xfId="0" applyNumberForma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 wrapText="1"/>
    </xf>
    <xf numFmtId="3" fontId="1" fillId="3" borderId="0" xfId="0" applyNumberFormat="1" applyFont="1" applyFill="1" applyAlignment="1">
      <alignment horizontal="center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6DD"/>
      <color rgb="FFFFEBFF"/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366031</xdr:colOff>
      <xdr:row>18</xdr:row>
      <xdr:rowOff>44904</xdr:rowOff>
    </xdr:from>
    <xdr:to>
      <xdr:col>4</xdr:col>
      <xdr:colOff>1726971</xdr:colOff>
      <xdr:row>18</xdr:row>
      <xdr:rowOff>1981200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E97226-80EC-E75B-7F5F-A27F5ACC5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2981" y="18390054"/>
          <a:ext cx="1360940" cy="1936296"/>
        </a:xfrm>
        <a:prstGeom prst="rect">
          <a:avLst/>
        </a:prstGeom>
      </xdr:spPr>
    </xdr:pic>
    <xdr:clientData/>
  </xdr:twoCellAnchor>
  <xdr:twoCellAnchor editAs="oneCell">
    <xdr:from>
      <xdr:col>4</xdr:col>
      <xdr:colOff>349405</xdr:colOff>
      <xdr:row>17</xdr:row>
      <xdr:rowOff>40823</xdr:rowOff>
    </xdr:from>
    <xdr:to>
      <xdr:col>4</xdr:col>
      <xdr:colOff>1720691</xdr:colOff>
      <xdr:row>17</xdr:row>
      <xdr:rowOff>1986643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23EFCCC-ED34-10E2-3DBF-6ABEC903D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H="1">
          <a:off x="2616355" y="16357148"/>
          <a:ext cx="1371286" cy="194582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381001</xdr:colOff>
      <xdr:row>16</xdr:row>
      <xdr:rowOff>38100</xdr:rowOff>
    </xdr:from>
    <xdr:to>
      <xdr:col>4</xdr:col>
      <xdr:colOff>1733550</xdr:colOff>
      <xdr:row>16</xdr:row>
      <xdr:rowOff>1982249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F2DF52E-7762-1D96-9367-2415E3B8F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7951" y="14325600"/>
          <a:ext cx="1352549" cy="194414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15</xdr:row>
      <xdr:rowOff>57150</xdr:rowOff>
    </xdr:from>
    <xdr:to>
      <xdr:col>4</xdr:col>
      <xdr:colOff>1790700</xdr:colOff>
      <xdr:row>15</xdr:row>
      <xdr:rowOff>1977181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FB0DE7FE-65FC-ACD1-B0BE-7F5B13687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0" y="12315825"/>
          <a:ext cx="1657350" cy="1920031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1771017</xdr:colOff>
      <xdr:row>14</xdr:row>
      <xdr:rowOff>2009775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7B791BF-6BDE-E31F-D953-337F0E84A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0229850"/>
          <a:ext cx="1523367" cy="2009775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13</xdr:row>
      <xdr:rowOff>9525</xdr:rowOff>
    </xdr:from>
    <xdr:to>
      <xdr:col>4</xdr:col>
      <xdr:colOff>1725524</xdr:colOff>
      <xdr:row>13</xdr:row>
      <xdr:rowOff>1990725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6B22F1D-89ED-E0CB-8FA6-E8F72BEDF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6" y="8210550"/>
          <a:ext cx="1430248" cy="19812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12</xdr:row>
      <xdr:rowOff>19051</xdr:rowOff>
    </xdr:from>
    <xdr:to>
      <xdr:col>4</xdr:col>
      <xdr:colOff>1743075</xdr:colOff>
      <xdr:row>12</xdr:row>
      <xdr:rowOff>2017753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B6C4A2B-B1C1-E60B-5DA6-5D4F59794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0" y="6191251"/>
          <a:ext cx="1438275" cy="1998702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11</xdr:row>
      <xdr:rowOff>19050</xdr:rowOff>
    </xdr:from>
    <xdr:to>
      <xdr:col>4</xdr:col>
      <xdr:colOff>1752600</xdr:colOff>
      <xdr:row>11</xdr:row>
      <xdr:rowOff>2009775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939F180D-A2EB-9DC5-04F7-5F61DC5DB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4162425"/>
          <a:ext cx="1438275" cy="19907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10</xdr:row>
      <xdr:rowOff>28575</xdr:rowOff>
    </xdr:from>
    <xdr:to>
      <xdr:col>4</xdr:col>
      <xdr:colOff>1915788</xdr:colOff>
      <xdr:row>10</xdr:row>
      <xdr:rowOff>2000250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8665130C-7C16-E819-1F86-015D35F37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2143125"/>
          <a:ext cx="1830063" cy="1971675"/>
        </a:xfrm>
        <a:prstGeom prst="rect">
          <a:avLst/>
        </a:prstGeom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{3E3251CA-08DC-3E20-F3F6-DE8157A20E3D}</v>
    <v>5</v>
    <v/>
  </rv>
</rvData>
</file>

<file path=xl/richData/rdrichvaluestructure.xml><?xml version="1.0" encoding="utf-8"?>
<rvStructures xmlns="http://schemas.microsoft.com/office/spreadsheetml/2017/richdata" count="1">
  <s t="_localImage">
    <k n="id" t="s"/>
    <k n="CalcOrigin" t="i"/>
    <k n="Blip Identifier" t="s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1"/>
  <sheetViews>
    <sheetView tabSelected="1" zoomScaleNormal="100" workbookViewId="0">
      <selection activeCell="O12" sqref="O12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20.7109375" style="1" customWidth="1"/>
    <col min="4" max="4" width="7.28515625" style="1" customWidth="1"/>
    <col min="5" max="5" width="30" style="1" customWidth="1"/>
    <col min="6" max="6" width="6.7109375" style="1" customWidth="1"/>
    <col min="7" max="7" width="9.7109375" style="1" customWidth="1"/>
    <col min="8" max="8" width="13.28515625" style="1" customWidth="1"/>
    <col min="9" max="10" width="10.7109375" style="1" customWidth="1"/>
    <col min="11" max="16384" width="8.85546875" style="1"/>
  </cols>
  <sheetData>
    <row r="1" spans="2:15" ht="10.15" customHeight="1" x14ac:dyDescent="0.3"/>
    <row r="2" spans="2:15" ht="22.15" customHeight="1" x14ac:dyDescent="0.25">
      <c r="B2" s="21" t="s">
        <v>10</v>
      </c>
      <c r="C2" s="21"/>
      <c r="D2" s="21"/>
      <c r="E2" s="21"/>
      <c r="F2" s="21"/>
      <c r="G2" s="21"/>
      <c r="H2" s="21"/>
      <c r="I2" s="21"/>
      <c r="J2" s="21"/>
    </row>
    <row r="3" spans="2:15" ht="22.15" customHeight="1" x14ac:dyDescent="0.25">
      <c r="B3" s="22" t="s">
        <v>24</v>
      </c>
      <c r="C3" s="22"/>
      <c r="D3" s="22"/>
      <c r="E3" s="22"/>
      <c r="F3" s="22"/>
      <c r="G3" s="22"/>
      <c r="H3" s="22"/>
      <c r="I3" s="22"/>
      <c r="J3" s="22"/>
    </row>
    <row r="4" spans="2:15" ht="19.899999999999999" customHeight="1" x14ac:dyDescent="0.25">
      <c r="B4" s="22" t="s">
        <v>25</v>
      </c>
      <c r="C4" s="22"/>
      <c r="D4" s="22"/>
      <c r="E4" s="22"/>
      <c r="F4" s="22"/>
      <c r="G4" s="22"/>
      <c r="H4" s="22"/>
      <c r="I4" s="22"/>
      <c r="J4" s="22"/>
    </row>
    <row r="5" spans="2:15" ht="19.899999999999999" customHeight="1" x14ac:dyDescent="0.25">
      <c r="B5" s="22" t="s">
        <v>26</v>
      </c>
      <c r="C5" s="22"/>
      <c r="D5" s="22"/>
      <c r="E5" s="22"/>
      <c r="F5" s="22"/>
      <c r="G5" s="22"/>
      <c r="H5" s="22"/>
      <c r="I5" s="22"/>
      <c r="J5" s="22"/>
    </row>
    <row r="6" spans="2:15" ht="19.899999999999999" customHeight="1" x14ac:dyDescent="0.25">
      <c r="B6" s="22" t="s">
        <v>27</v>
      </c>
      <c r="C6" s="22"/>
      <c r="D6" s="22"/>
      <c r="E6" s="22" t="s">
        <v>28</v>
      </c>
      <c r="F6" s="22"/>
      <c r="G6" s="2"/>
      <c r="H6" s="22" t="s">
        <v>12</v>
      </c>
      <c r="I6" s="22"/>
      <c r="J6" s="22"/>
    </row>
    <row r="7" spans="2:15" ht="19.899999999999999" customHeight="1" x14ac:dyDescent="0.25">
      <c r="B7" s="3" t="s">
        <v>11</v>
      </c>
    </row>
    <row r="8" spans="2:15" ht="4.1500000000000004" customHeight="1" thickBot="1" x14ac:dyDescent="0.35"/>
    <row r="9" spans="2:15" ht="16.899999999999999" customHeight="1" x14ac:dyDescent="0.25">
      <c r="B9" s="23" t="s">
        <v>0</v>
      </c>
      <c r="C9" s="23" t="s">
        <v>1</v>
      </c>
      <c r="D9" s="23" t="s">
        <v>2</v>
      </c>
      <c r="E9" s="23" t="s">
        <v>3</v>
      </c>
      <c r="F9" s="5" t="s">
        <v>4</v>
      </c>
      <c r="G9" s="5" t="s">
        <v>17</v>
      </c>
      <c r="H9" s="4" t="s">
        <v>9</v>
      </c>
      <c r="I9" s="6" t="s">
        <v>6</v>
      </c>
      <c r="J9" s="6" t="s">
        <v>8</v>
      </c>
      <c r="O9" s="7"/>
    </row>
    <row r="10" spans="2:15" ht="15" customHeight="1" thickBot="1" x14ac:dyDescent="0.3">
      <c r="B10" s="24"/>
      <c r="C10" s="24"/>
      <c r="D10" s="24"/>
      <c r="E10" s="24"/>
      <c r="F10" s="8" t="s">
        <v>14</v>
      </c>
      <c r="G10" s="8" t="s">
        <v>18</v>
      </c>
      <c r="H10" s="9" t="s">
        <v>13</v>
      </c>
      <c r="I10" s="10" t="s">
        <v>7</v>
      </c>
      <c r="J10" s="10" t="s">
        <v>5</v>
      </c>
      <c r="O10" s="11"/>
    </row>
    <row r="11" spans="2:15" ht="160.15" customHeight="1" thickBot="1" x14ac:dyDescent="0.3">
      <c r="B11" s="12">
        <v>1</v>
      </c>
      <c r="C11" s="13" t="s">
        <v>29</v>
      </c>
      <c r="D11" s="13">
        <v>1978</v>
      </c>
      <c r="E11" s="13"/>
      <c r="F11" s="13" t="s">
        <v>23</v>
      </c>
      <c r="G11" s="13" t="s">
        <v>20</v>
      </c>
      <c r="H11" s="17">
        <f>IF(F11="T6",460000,IF(F11="T5",480000,IF(F11="T4",500000,IF(F11="T3",520000,IF(F11="T2",540000,"")))))</f>
        <v>460000</v>
      </c>
      <c r="I11" s="18" t="str">
        <f>IF(D11="","",IF(2024-D11&gt;=65,-40000,IF(OR(2024-D11&gt;=60,2024-D11&lt;15),-30000,"")))</f>
        <v/>
      </c>
      <c r="J11" s="18">
        <f>IF(OR(C11="",H11=""),"",40000)</f>
        <v>40000</v>
      </c>
    </row>
    <row r="12" spans="2:15" ht="160.15" customHeight="1" thickBot="1" x14ac:dyDescent="0.3">
      <c r="B12" s="12">
        <v>2</v>
      </c>
      <c r="C12" s="13" t="s">
        <v>30</v>
      </c>
      <c r="D12" s="13">
        <v>1971</v>
      </c>
      <c r="E12" s="13"/>
      <c r="F12" s="13" t="s">
        <v>22</v>
      </c>
      <c r="G12" s="13" t="s">
        <v>20</v>
      </c>
      <c r="H12" s="17">
        <f t="shared" ref="H12:H20" si="0">IF(F12="T6",460000,IF(F12="T5",480000,IF(F12="T4",500000,IF(F12="T3",520000,IF(F12="T2",540000,"")))))</f>
        <v>480000</v>
      </c>
      <c r="I12" s="18" t="str">
        <f t="shared" ref="I12:I20" si="1">IF(D12="","",IF(2024-D12&gt;=65,-40000,IF(OR(2024-D12&gt;=60,2024-D12&lt;15),-30000,"")))</f>
        <v/>
      </c>
      <c r="J12" s="18">
        <f t="shared" ref="J12:J20" si="2">IF(OR(C12="",H12=""),"",40000)</f>
        <v>40000</v>
      </c>
    </row>
    <row r="13" spans="2:15" ht="160.15" customHeight="1" thickBot="1" x14ac:dyDescent="0.3">
      <c r="B13" s="12">
        <v>3</v>
      </c>
      <c r="C13" s="13" t="s">
        <v>31</v>
      </c>
      <c r="D13" s="13">
        <v>1981</v>
      </c>
      <c r="E13" s="13"/>
      <c r="F13" s="13" t="s">
        <v>16</v>
      </c>
      <c r="G13" s="13" t="s">
        <v>20</v>
      </c>
      <c r="H13" s="17">
        <f t="shared" si="0"/>
        <v>500000</v>
      </c>
      <c r="I13" s="18" t="str">
        <f t="shared" si="1"/>
        <v/>
      </c>
      <c r="J13" s="18">
        <f t="shared" si="2"/>
        <v>40000</v>
      </c>
    </row>
    <row r="14" spans="2:15" ht="160.15" customHeight="1" thickBot="1" x14ac:dyDescent="0.3">
      <c r="B14" s="12">
        <v>4</v>
      </c>
      <c r="C14" s="13" t="s">
        <v>32</v>
      </c>
      <c r="D14" s="13">
        <v>1987</v>
      </c>
      <c r="E14" s="13"/>
      <c r="F14" s="13" t="s">
        <v>16</v>
      </c>
      <c r="G14" s="13" t="s">
        <v>20</v>
      </c>
      <c r="H14" s="17">
        <f t="shared" si="0"/>
        <v>500000</v>
      </c>
      <c r="I14" s="18" t="str">
        <f t="shared" si="1"/>
        <v/>
      </c>
      <c r="J14" s="18">
        <f t="shared" si="2"/>
        <v>40000</v>
      </c>
    </row>
    <row r="15" spans="2:15" ht="160.15" customHeight="1" thickBot="1" x14ac:dyDescent="0.3">
      <c r="B15" s="12">
        <v>5</v>
      </c>
      <c r="C15" s="13" t="s">
        <v>33</v>
      </c>
      <c r="D15" s="13">
        <v>1980</v>
      </c>
      <c r="E15" s="13"/>
      <c r="F15" s="13" t="s">
        <v>22</v>
      </c>
      <c r="G15" s="13" t="s">
        <v>20</v>
      </c>
      <c r="H15" s="17">
        <f t="shared" si="0"/>
        <v>480000</v>
      </c>
      <c r="I15" s="18" t="str">
        <f t="shared" si="1"/>
        <v/>
      </c>
      <c r="J15" s="18">
        <f t="shared" si="2"/>
        <v>40000</v>
      </c>
    </row>
    <row r="16" spans="2:15" ht="160.15" customHeight="1" thickBot="1" x14ac:dyDescent="0.3">
      <c r="B16" s="12">
        <v>6</v>
      </c>
      <c r="C16" s="13" t="s">
        <v>34</v>
      </c>
      <c r="D16" s="13">
        <v>1982</v>
      </c>
      <c r="E16" s="13"/>
      <c r="F16" s="13" t="s">
        <v>15</v>
      </c>
      <c r="G16" s="13" t="s">
        <v>35</v>
      </c>
      <c r="H16" s="17">
        <f t="shared" si="0"/>
        <v>520000</v>
      </c>
      <c r="I16" s="18" t="str">
        <f t="shared" si="1"/>
        <v/>
      </c>
      <c r="J16" s="18">
        <f t="shared" si="2"/>
        <v>40000</v>
      </c>
    </row>
    <row r="17" spans="2:12" ht="160.15" customHeight="1" thickBot="1" x14ac:dyDescent="0.3">
      <c r="B17" s="12">
        <v>7</v>
      </c>
      <c r="C17" s="13" t="s">
        <v>36</v>
      </c>
      <c r="D17" s="13">
        <v>1980</v>
      </c>
      <c r="E17" s="13"/>
      <c r="F17" s="13" t="s">
        <v>15</v>
      </c>
      <c r="G17" s="13" t="s">
        <v>19</v>
      </c>
      <c r="H17" s="17">
        <f t="shared" si="0"/>
        <v>520000</v>
      </c>
      <c r="I17" s="18" t="str">
        <f t="shared" si="1"/>
        <v/>
      </c>
      <c r="J17" s="18">
        <f t="shared" si="2"/>
        <v>40000</v>
      </c>
    </row>
    <row r="18" spans="2:12" ht="160.15" customHeight="1" thickBot="1" x14ac:dyDescent="0.3">
      <c r="B18" s="12">
        <v>8</v>
      </c>
      <c r="C18" s="13" t="s">
        <v>37</v>
      </c>
      <c r="D18" s="13">
        <v>1977</v>
      </c>
      <c r="E18" s="13"/>
      <c r="F18" s="13" t="s">
        <v>15</v>
      </c>
      <c r="G18" s="13" t="s">
        <v>19</v>
      </c>
      <c r="H18" s="17">
        <f t="shared" si="0"/>
        <v>520000</v>
      </c>
      <c r="I18" s="18" t="str">
        <f t="shared" si="1"/>
        <v/>
      </c>
      <c r="J18" s="18">
        <f t="shared" si="2"/>
        <v>40000</v>
      </c>
    </row>
    <row r="19" spans="2:12" ht="160.15" customHeight="1" thickBot="1" x14ac:dyDescent="0.3">
      <c r="B19" s="12">
        <v>9</v>
      </c>
      <c r="C19" s="13" t="s">
        <v>38</v>
      </c>
      <c r="D19" s="13">
        <v>1987</v>
      </c>
      <c r="E19" s="13"/>
      <c r="F19" s="13" t="s">
        <v>15</v>
      </c>
      <c r="G19" s="13"/>
      <c r="H19" s="17">
        <f t="shared" si="0"/>
        <v>520000</v>
      </c>
      <c r="I19" s="18" t="str">
        <f t="shared" si="1"/>
        <v/>
      </c>
      <c r="J19" s="18">
        <f t="shared" si="2"/>
        <v>40000</v>
      </c>
      <c r="L19" s="1" t="e" vm="1">
        <v>#VALUE!</v>
      </c>
    </row>
    <row r="20" spans="2:12" ht="160.15" customHeight="1" thickBot="1" x14ac:dyDescent="0.3">
      <c r="B20" s="14"/>
      <c r="C20" s="15"/>
      <c r="D20" s="15"/>
      <c r="E20" s="15"/>
      <c r="F20" s="15"/>
      <c r="G20" s="15"/>
      <c r="H20" s="19" t="str">
        <f t="shared" si="0"/>
        <v/>
      </c>
      <c r="I20" s="18" t="str">
        <f t="shared" si="1"/>
        <v/>
      </c>
      <c r="J20" s="18" t="str">
        <f t="shared" si="2"/>
        <v/>
      </c>
    </row>
    <row r="21" spans="2:12" x14ac:dyDescent="0.25">
      <c r="B21" s="1" t="s">
        <v>21</v>
      </c>
      <c r="E21" s="16"/>
      <c r="F21" s="25">
        <f>SUM(H21:J21)</f>
        <v>4860000</v>
      </c>
      <c r="G21" s="25"/>
      <c r="H21" s="20">
        <f>SUM(H11:H20)</f>
        <v>4500000</v>
      </c>
      <c r="I21" s="20">
        <f t="shared" ref="I21:J21" si="3">SUM(I11:I20)</f>
        <v>0</v>
      </c>
      <c r="J21" s="20">
        <f t="shared" si="3"/>
        <v>360000</v>
      </c>
    </row>
  </sheetData>
  <sheetProtection algorithmName="SHA-512" hashValue="pMGs3gRZOnaj1j33DTR7gWhYGwBWpVQhFoNsIF/GMjIuPvKia+4G6wbuweLL/j+mNco32ABayhOfgoVyyW9dKg==" saltValue="OyWEemElHX1qOuF27maIUQ==" spinCount="100000" sheet="1" scenarios="1"/>
  <mergeCells count="12">
    <mergeCell ref="B9:B10"/>
    <mergeCell ref="C9:C10"/>
    <mergeCell ref="D9:D10"/>
    <mergeCell ref="E9:E10"/>
    <mergeCell ref="F21:G21"/>
    <mergeCell ref="B2:J2"/>
    <mergeCell ref="B3:J3"/>
    <mergeCell ref="B4:J4"/>
    <mergeCell ref="B5:J5"/>
    <mergeCell ref="E6:F6"/>
    <mergeCell ref="H6:J6"/>
    <mergeCell ref="B6:D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Nguyễn Minh Sơn</cp:lastModifiedBy>
  <dcterms:created xsi:type="dcterms:W3CDTF">2024-02-19T01:35:45Z</dcterms:created>
  <dcterms:modified xsi:type="dcterms:W3CDTF">2024-03-11T02:51:11Z</dcterms:modified>
</cp:coreProperties>
</file>