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C:\Users\ADMINS\Desktop\pingtour 2024\New folder\New folder\"/>
    </mc:Choice>
  </mc:AlternateContent>
  <xr:revisionPtr revIDLastSave="0" documentId="13_ncr:1_{E71988C9-7C3C-4A6F-84D0-5813DCE76B59}" xr6:coauthVersionLast="47" xr6:coauthVersionMax="47" xr10:uidLastSave="{00000000-0000-0000-0000-000000000000}"/>
  <bookViews>
    <workbookView xWindow="-60" yWindow="-60" windowWidth="19320" windowHeight="1152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21" i="1" l="1"/>
  <c r="K20" i="1" l="1"/>
  <c r="N20" i="1" s="1"/>
  <c r="K19" i="1"/>
  <c r="N19" i="1" s="1"/>
  <c r="K18" i="1"/>
  <c r="N18" i="1" s="1"/>
  <c r="K17" i="1"/>
  <c r="N17" i="1" s="1"/>
  <c r="K16" i="1"/>
  <c r="N16" i="1" s="1"/>
  <c r="K15" i="1"/>
  <c r="N15" i="1" s="1"/>
  <c r="K14" i="1"/>
  <c r="N14" i="1" s="1"/>
  <c r="K13" i="1"/>
  <c r="N13" i="1" s="1"/>
  <c r="K12" i="1"/>
  <c r="N12" i="1" s="1"/>
  <c r="K11" i="1"/>
  <c r="L20" i="1"/>
  <c r="L19" i="1"/>
  <c r="L18" i="1"/>
  <c r="L17" i="1"/>
  <c r="L16" i="1"/>
  <c r="L15" i="1"/>
  <c r="L14" i="1"/>
  <c r="L13" i="1"/>
  <c r="L12" i="1"/>
  <c r="L11" i="1"/>
  <c r="L21" i="1" l="1"/>
  <c r="K21" i="1"/>
  <c r="N11" i="1"/>
  <c r="N21" i="1" s="1"/>
  <c r="H21" i="1" l="1"/>
</calcChain>
</file>

<file path=xl/sharedStrings.xml><?xml version="1.0" encoding="utf-8"?>
<sst xmlns="http://schemas.openxmlformats.org/spreadsheetml/2006/main" count="68" uniqueCount="48">
  <si>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</si>
  <si>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</si>
  <si>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</si>
  <si>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</si>
  <si>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</si>
  <si>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</si>
  <si>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</si>
  <si>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</si>
  <si>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</si>
  <si>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</si>
  <si>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</si>
  <si>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</si>
  <si>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</si>
  <si>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</si>
  <si>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</si>
  <si>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</si>
  <si>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</si>
  <si>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</si>
  <si>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</si>
  <si>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</si>
  <si>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</si>
  <si>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</si>
  <si>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</si>
  <si>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</si>
  <si>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</si>
  <si>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</si>
  <si>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</si>
  <si>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</si>
  <si>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</si>
  <si>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</si>
  <si>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</si>
  <si>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Phố Trạm</t>
  </si>
  <si>
    <t>NVH tổ 14 Long Biên, Ngõ 267 Bát Khối, Long Biên, Hà Nội</t>
  </si>
  <si>
    <t>Nguyễn Thi Mai</t>
  </si>
  <si>
    <t>Phương Mai</t>
  </si>
  <si>
    <t>Ngô Kim Phong</t>
  </si>
  <si>
    <t>Nguyễn Thị Mai (Đội_Trưởng)</t>
  </si>
  <si>
    <t>Trần Việt Hùng</t>
  </si>
  <si>
    <t>Trần Xuân Tùng</t>
  </si>
  <si>
    <t>Nguyễn Xuân Hưng</t>
  </si>
  <si>
    <t>Nguyễn Văn Thịnh</t>
  </si>
  <si>
    <t>Nguyễn Văn Ngọt</t>
  </si>
  <si>
    <t>Trần Thế Anh</t>
  </si>
  <si>
    <t>Nguyễn Thị Hài</t>
  </si>
  <si>
    <t>Nguyễn Thành Đông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</si>
  <si>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0982.116.903</t>
    </r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</si>
  <si>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0912.094.791</t>
    </r>
  </si>
  <si>
    <t>Phong Ngô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</si>
</sst>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3" fontId="1" fillId="3" borderId="6" xfId="0" applyNumberFormat="1" applyFont="1" applyFill="1" applyBorder="1" applyAlignment="1">
      <alignment horizontal="center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9FF"/>
      <color rgb="FFDDF2FF"/>
      <color rgb="FFFFFAEB"/>
      <color rgb="FFFFFDF7"/>
      <color rgb="FF333399"/>
      <color rgb="FF000066"/>
      <color rgb="FF0000CC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104775</xdr:colOff>
      <xdr:row>10</xdr:row>
      <xdr:rowOff>57150</xdr:rowOff>
    </xdr:from>
    <xdr:to>
      <xdr:col>6</xdr:col>
      <xdr:colOff>1333500</xdr:colOff>
      <xdr:row>10</xdr:row>
      <xdr:rowOff>1381126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F081475-D27F-8BCA-4667-DE3E585ED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2047875"/>
          <a:ext cx="1228725" cy="1323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47625</xdr:colOff>
      <xdr:row>10</xdr:row>
      <xdr:rowOff>1409700</xdr:rowOff>
    </xdr:from>
    <xdr:to>
      <xdr:col>6</xdr:col>
      <xdr:colOff>1352550</xdr:colOff>
      <xdr:row>11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0E9BE9E-8CA4-D201-07BF-1FEAEFE8EB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7450" y="3400425"/>
          <a:ext cx="1304925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57150</xdr:colOff>
      <xdr:row>12</xdr:row>
      <xdr:rowOff>19050</xdr:rowOff>
    </xdr:from>
    <xdr:to>
      <xdr:col>6</xdr:col>
      <xdr:colOff>1266825</xdr:colOff>
      <xdr:row>12</xdr:row>
      <xdr:rowOff>1381125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C9BD466-C398-4FD2-1B46-40120117FF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4848225"/>
          <a:ext cx="1209675" cy="1362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76200</xdr:colOff>
      <xdr:row>13</xdr:row>
      <xdr:rowOff>9525</xdr:rowOff>
    </xdr:from>
    <xdr:to>
      <xdr:col>6</xdr:col>
      <xdr:colOff>1285875</xdr:colOff>
      <xdr:row>13</xdr:row>
      <xdr:rowOff>1352550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4838D79-2E66-AC8F-3434-2E3F035CEC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6257925"/>
          <a:ext cx="1209675" cy="1343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76200</xdr:colOff>
      <xdr:row>14</xdr:row>
      <xdr:rowOff>47625</xdr:rowOff>
    </xdr:from>
    <xdr:to>
      <xdr:col>6</xdr:col>
      <xdr:colOff>1314450</xdr:colOff>
      <xdr:row>14</xdr:row>
      <xdr:rowOff>1352550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4A7D2213-D7CD-6FCE-E462-D4DE8F59F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7715250"/>
          <a:ext cx="1238250" cy="1304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57150</xdr:colOff>
      <xdr:row>14</xdr:row>
      <xdr:rowOff>1409700</xdr:rowOff>
    </xdr:from>
    <xdr:to>
      <xdr:col>6</xdr:col>
      <xdr:colOff>1314450</xdr:colOff>
      <xdr:row>15</xdr:row>
      <xdr:rowOff>1362075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8C0F58B-E18C-89A3-01C7-8A5134D3FE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9077325"/>
          <a:ext cx="1257300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104775</xdr:colOff>
      <xdr:row>16</xdr:row>
      <xdr:rowOff>9525</xdr:rowOff>
    </xdr:from>
    <xdr:to>
      <xdr:col>6</xdr:col>
      <xdr:colOff>1304925</xdr:colOff>
      <xdr:row>16</xdr:row>
      <xdr:rowOff>1390650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78B42AA2-23CD-8B90-45EF-4F653AA231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10515600"/>
          <a:ext cx="1200150" cy="1381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</xdr:colOff>
      <xdr:row>17</xdr:row>
      <xdr:rowOff>1409700</xdr:rowOff>
    </xdr:from>
    <xdr:to>
      <xdr:col>6</xdr:col>
      <xdr:colOff>1304925</xdr:colOff>
      <xdr:row>18</xdr:row>
      <xdr:rowOff>1381125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A83E806A-2734-EC1F-FC6C-C60449E29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13335000"/>
          <a:ext cx="1295400" cy="1390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</xdr:colOff>
      <xdr:row>18</xdr:row>
      <xdr:rowOff>1409700</xdr:rowOff>
    </xdr:from>
    <xdr:to>
      <xdr:col>6</xdr:col>
      <xdr:colOff>1266825</xdr:colOff>
      <xdr:row>19</xdr:row>
      <xdr:rowOff>1409700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9097E9DD-B622-A702-9ABE-F0DDD2A817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14754225"/>
          <a:ext cx="1257300" cy="1419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85725</xdr:colOff>
      <xdr:row>16</xdr:row>
      <xdr:rowOff>1400175</xdr:rowOff>
    </xdr:from>
    <xdr:to>
      <xdr:col>6</xdr:col>
      <xdr:colOff>1266825</xdr:colOff>
      <xdr:row>17</xdr:row>
      <xdr:rowOff>1400175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AEC0005A-79FD-EF21-19AB-FB88E21C6D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550" y="11906250"/>
          <a:ext cx="1181100" cy="1419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23"/>
  <sheetViews>
    <sheetView tabSelected="1" topLeftCell="A18" workbookViewId="0">
      <selection activeCell="K21" sqref="K21"/>
    </sheetView>
  </sheetViews>
  <sheetFormatPr defaultColWidth="8.85546875" defaultRowHeight="15" x14ac:dyDescent="0.25"/>
  <cols>
    <col min="1" max="1" width="0.28515625" style="1" customWidth="1"/>
    <col min="2" max="2" width="5.7109375" style="1" customWidth="1"/>
    <col min="3" max="3" width="3.7109375" style="1" customWidth="1"/>
    <col min="4" max="4" width="3.140625" style="1" customWidth="1"/>
    <col min="5" max="5" width="15.5703125" style="1" customWidth="1"/>
    <col min="6" max="6" width="7.7109375" style="1" customWidth="1"/>
    <col min="7" max="7" width="20.7109375" style="1" customWidth="1"/>
    <col min="8" max="8" width="7.28515625" style="1" customWidth="1"/>
    <col min="9" max="9" width="4.7109375" style="1" customWidth="1"/>
    <col min="10" max="10" width="5.5703125" style="1" customWidth="1"/>
    <col min="11" max="11" width="13.28515625" style="1" customWidth="1"/>
    <col min="12" max="12" width="3.7109375" style="1" customWidth="1"/>
    <col min="13" max="13" width="6.7109375" style="1" customWidth="1"/>
    <col min="14" max="14" width="9.7109375" style="1" customWidth="1"/>
    <col min="15" max="16384" width="8.85546875" style="1"/>
  </cols>
  <sheetData>
    <row r="1" spans="2:19" ht="10.15" customHeight="1" x14ac:dyDescent="0.25"/>
    <row r="2" spans="2:19" ht="22.15" customHeight="1" x14ac:dyDescent="0.3">
      <c r="B2" s="24"/>
      <c r="C2" s="24"/>
      <c r="D2" s="24"/>
      <c r="E2" s="25"/>
      <c r="F2" s="25"/>
      <c r="G2" s="25"/>
      <c r="H2" s="25"/>
      <c r="I2" s="25"/>
      <c r="J2" s="26" t="s">
        <v>18</v>
      </c>
      <c r="K2" s="27">
        <v>2024</v>
      </c>
      <c r="L2" s="34"/>
      <c r="M2" s="28" t="s">
        <v>23</v>
      </c>
      <c r="N2" s="29" t="s">
        <v>22</v>
      </c>
    </row>
    <row r="3" spans="2:19" ht="18" customHeight="1" x14ac:dyDescent="0.25">
      <c r="B3" s="40" t="s">
        <v>19</v>
      </c>
      <c r="C3" s="40"/>
      <c r="D3" s="40"/>
      <c r="E3" s="41"/>
      <c r="F3" s="42" t="s">
        <v>31</v>
      </c>
      <c r="G3" s="43"/>
      <c r="H3" s="43"/>
      <c r="I3" s="43"/>
      <c r="J3" s="44"/>
      <c r="K3" s="19"/>
      <c r="L3" s="21"/>
      <c r="M3" s="30" t="s">
        <v>20</v>
      </c>
      <c r="N3" s="31">
        <v>460000</v>
      </c>
    </row>
    <row r="4" spans="2:19" ht="18" customHeight="1" x14ac:dyDescent="0.25">
      <c r="B4" s="40" t="s">
        <v>29</v>
      </c>
      <c r="C4" s="41"/>
      <c r="D4" s="42" t="s">
        <v>32</v>
      </c>
      <c r="E4" s="43"/>
      <c r="F4" s="43"/>
      <c r="G4" s="43"/>
      <c r="H4" s="43"/>
      <c r="I4" s="43"/>
      <c r="J4" s="43"/>
      <c r="K4" s="44"/>
      <c r="L4" s="36"/>
      <c r="M4" s="30" t="s">
        <v>17</v>
      </c>
      <c r="N4" s="31">
        <v>480000</v>
      </c>
    </row>
    <row r="5" spans="2:19" ht="18" customHeight="1" x14ac:dyDescent="0.25">
      <c r="B5" s="40" t="s">
        <v>30</v>
      </c>
      <c r="C5" s="40"/>
      <c r="D5" s="41"/>
      <c r="E5" s="65" t="s">
        <v>33</v>
      </c>
      <c r="F5" s="66"/>
      <c r="G5" s="37" t="s">
        <v>45</v>
      </c>
      <c r="H5" s="38" t="s">
        <v>15</v>
      </c>
      <c r="I5" s="39"/>
      <c r="J5" s="62" t="s">
        <v>34</v>
      </c>
      <c r="K5" s="63"/>
      <c r="L5" s="64"/>
      <c r="M5" s="30" t="s">
        <v>24</v>
      </c>
      <c r="N5" s="31">
        <v>500000</v>
      </c>
    </row>
    <row r="6" spans="2:19" ht="18" customHeight="1" x14ac:dyDescent="0.25">
      <c r="B6" s="40" t="s">
        <v>28</v>
      </c>
      <c r="C6" s="41"/>
      <c r="D6" s="62" t="s">
        <v>35</v>
      </c>
      <c r="E6" s="63"/>
      <c r="F6" s="64"/>
      <c r="G6" s="37" t="s">
        <v>46</v>
      </c>
      <c r="H6" s="38" t="s">
        <v>15</v>
      </c>
      <c r="I6" s="39"/>
      <c r="J6" s="62" t="s">
        <v>47</v>
      </c>
      <c r="K6" s="63"/>
      <c r="L6" s="64"/>
      <c r="M6" s="30" t="s">
        <v>11</v>
      </c>
      <c r="N6" s="31">
        <v>520000</v>
      </c>
    </row>
    <row r="7" spans="2:19" ht="18" customHeight="1" x14ac:dyDescent="0.25">
      <c r="B7" s="2" t="s">
        <v>21</v>
      </c>
      <c r="C7" s="2"/>
      <c r="D7" s="2"/>
      <c r="L7" s="35"/>
      <c r="M7" s="32" t="s">
        <v>12</v>
      </c>
      <c r="N7" s="33">
        <v>540000</v>
      </c>
    </row>
    <row r="8" spans="2:19" ht="4.1500000000000004" customHeight="1" thickBot="1" x14ac:dyDescent="0.3"/>
    <row r="9" spans="2:19" ht="16.899999999999999" customHeight="1" x14ac:dyDescent="0.25">
      <c r="B9" s="52" t="s">
        <v>0</v>
      </c>
      <c r="C9" s="55" t="s">
        <v>1</v>
      </c>
      <c r="D9" s="68"/>
      <c r="E9" s="56"/>
      <c r="F9" s="52" t="s">
        <v>2</v>
      </c>
      <c r="G9" s="52" t="s">
        <v>3</v>
      </c>
      <c r="H9" s="4" t="s">
        <v>4</v>
      </c>
      <c r="I9" s="55" t="s">
        <v>13</v>
      </c>
      <c r="J9" s="56"/>
      <c r="K9" s="3" t="s">
        <v>8</v>
      </c>
      <c r="L9" s="72" t="s">
        <v>6</v>
      </c>
      <c r="M9" s="73"/>
      <c r="N9" s="5" t="s">
        <v>7</v>
      </c>
      <c r="S9" s="6"/>
    </row>
    <row r="10" spans="2:19" ht="15" customHeight="1" thickBot="1" x14ac:dyDescent="0.3">
      <c r="B10" s="53"/>
      <c r="C10" s="69"/>
      <c r="D10" s="70"/>
      <c r="E10" s="71"/>
      <c r="F10" s="53"/>
      <c r="G10" s="53"/>
      <c r="H10" s="7" t="s">
        <v>10</v>
      </c>
      <c r="I10" s="57" t="s">
        <v>14</v>
      </c>
      <c r="J10" s="58"/>
      <c r="K10" s="8" t="s">
        <v>9</v>
      </c>
      <c r="L10" s="48" t="s">
        <v>27</v>
      </c>
      <c r="M10" s="49"/>
      <c r="N10" s="9" t="s">
        <v>5</v>
      </c>
      <c r="S10" s="10"/>
    </row>
    <row r="11" spans="2:19" ht="112.15" customHeight="1" thickBot="1" x14ac:dyDescent="0.3">
      <c r="B11" s="11">
        <v>1</v>
      </c>
      <c r="C11" s="50" t="s">
        <v>36</v>
      </c>
      <c r="D11" s="67"/>
      <c r="E11" s="51"/>
      <c r="F11" s="12">
        <v>1983</v>
      </c>
      <c r="G11" s="12"/>
      <c r="H11" s="12" t="s">
        <v>11</v>
      </c>
      <c r="I11" s="50" t="s">
        <v>25</v>
      </c>
      <c r="J11" s="51"/>
      <c r="K11" s="16">
        <f t="shared" ref="K11:K19" si="0">IF(C11="","",IF(H11="T7",N$5,IF(H11="T6",N$3,IF(H11="T5",N$4,IF(H11="T4",N$5,IF(H11="T3",N$6,IF(H11="T2",N$7,"")))))))</f>
        <v>520000</v>
      </c>
      <c r="L11" s="46" t="str">
        <f t="shared" ref="L11:L20" si="1">IF(F11="","",IF(K$2-F11&gt;=65,-40000,IF(OR(K$2-F11&gt;=60,K$2-F11&lt;15),-30000,"")))</f>
        <v/>
      </c>
      <c r="M11" s="47"/>
      <c r="N11" s="17">
        <f t="shared" ref="N11:N19" si="2">IF(OR(C11="",K11=""),"",40000)</f>
        <v>40000</v>
      </c>
    </row>
    <row r="12" spans="2:19" ht="112.15" customHeight="1" thickBot="1" x14ac:dyDescent="0.3">
      <c r="B12" s="11">
        <v>2</v>
      </c>
      <c r="C12" s="50" t="s">
        <v>35</v>
      </c>
      <c r="D12" s="67"/>
      <c r="E12" s="51"/>
      <c r="F12" s="12">
        <v>1972</v>
      </c>
      <c r="G12" s="12"/>
      <c r="H12" s="12" t="s">
        <v>26</v>
      </c>
      <c r="I12" s="50" t="s">
        <v>25</v>
      </c>
      <c r="J12" s="51"/>
      <c r="K12" s="16">
        <f t="shared" si="0"/>
        <v>500000</v>
      </c>
      <c r="L12" s="46" t="str">
        <f t="shared" si="1"/>
        <v/>
      </c>
      <c r="M12" s="47"/>
      <c r="N12" s="17">
        <f t="shared" si="2"/>
        <v>40000</v>
      </c>
    </row>
    <row r="13" spans="2:19" ht="112.15" customHeight="1" thickBot="1" x14ac:dyDescent="0.3">
      <c r="B13" s="11">
        <v>3</v>
      </c>
      <c r="C13" s="50" t="s">
        <v>37</v>
      </c>
      <c r="D13" s="67"/>
      <c r="E13" s="51"/>
      <c r="F13" s="12">
        <v>1980</v>
      </c>
      <c r="G13" s="12"/>
      <c r="H13" s="12" t="s">
        <v>20</v>
      </c>
      <c r="I13" s="50" t="s">
        <v>25</v>
      </c>
      <c r="J13" s="51"/>
      <c r="K13" s="16">
        <f t="shared" si="0"/>
        <v>460000</v>
      </c>
      <c r="L13" s="46" t="str">
        <f t="shared" si="1"/>
        <v/>
      </c>
      <c r="M13" s="47"/>
      <c r="N13" s="17">
        <f t="shared" si="2"/>
        <v>40000</v>
      </c>
    </row>
    <row r="14" spans="2:19" ht="112.15" customHeight="1" thickBot="1" x14ac:dyDescent="0.3">
      <c r="B14" s="11">
        <v>4</v>
      </c>
      <c r="C14" s="50" t="s">
        <v>38</v>
      </c>
      <c r="D14" s="67"/>
      <c r="E14" s="51"/>
      <c r="F14" s="12">
        <v>1990</v>
      </c>
      <c r="G14" s="12">
        <v>199</v>
      </c>
      <c r="H14" s="12" t="s">
        <v>17</v>
      </c>
      <c r="I14" s="50" t="s">
        <v>25</v>
      </c>
      <c r="J14" s="51"/>
      <c r="K14" s="16">
        <f t="shared" si="0"/>
        <v>480000</v>
      </c>
      <c r="L14" s="46" t="str">
        <f t="shared" si="1"/>
        <v/>
      </c>
      <c r="M14" s="47"/>
      <c r="N14" s="17">
        <f t="shared" si="2"/>
        <v>40000</v>
      </c>
    </row>
    <row r="15" spans="2:19" ht="112.15" customHeight="1" thickBot="1" x14ac:dyDescent="0.3">
      <c r="B15" s="11">
        <v>5</v>
      </c>
      <c r="C15" s="50" t="s">
        <v>40</v>
      </c>
      <c r="D15" s="67"/>
      <c r="E15" s="51"/>
      <c r="F15" s="12">
        <v>1978</v>
      </c>
      <c r="G15" s="12"/>
      <c r="H15" s="12" t="s">
        <v>26</v>
      </c>
      <c r="I15" s="50" t="s">
        <v>25</v>
      </c>
      <c r="J15" s="51"/>
      <c r="K15" s="16">
        <f t="shared" si="0"/>
        <v>500000</v>
      </c>
      <c r="L15" s="46" t="str">
        <f t="shared" si="1"/>
        <v/>
      </c>
      <c r="M15" s="47"/>
      <c r="N15" s="17">
        <f t="shared" si="2"/>
        <v>40000</v>
      </c>
    </row>
    <row r="16" spans="2:19" ht="112.15" customHeight="1" thickBot="1" x14ac:dyDescent="0.3">
      <c r="B16" s="11">
        <v>6</v>
      </c>
      <c r="C16" s="50" t="s">
        <v>39</v>
      </c>
      <c r="D16" s="67"/>
      <c r="E16" s="51"/>
      <c r="F16" s="12">
        <v>1976</v>
      </c>
      <c r="G16" s="12"/>
      <c r="H16" s="12" t="s">
        <v>26</v>
      </c>
      <c r="I16" s="50" t="s">
        <v>25</v>
      </c>
      <c r="J16" s="51"/>
      <c r="K16" s="16">
        <f t="shared" si="0"/>
        <v>500000</v>
      </c>
      <c r="L16" s="46" t="str">
        <f t="shared" si="1"/>
        <v/>
      </c>
      <c r="M16" s="47"/>
      <c r="N16" s="17">
        <f t="shared" si="2"/>
        <v>40000</v>
      </c>
    </row>
    <row r="17" spans="2:14" ht="112.15" customHeight="1" thickBot="1" x14ac:dyDescent="0.3">
      <c r="B17" s="11">
        <v>7</v>
      </c>
      <c r="C17" s="50" t="s">
        <v>41</v>
      </c>
      <c r="D17" s="67"/>
      <c r="E17" s="51"/>
      <c r="F17" s="12">
        <v>1984</v>
      </c>
      <c r="G17" s="12"/>
      <c r="H17" s="12" t="s">
        <v>26</v>
      </c>
      <c r="I17" s="50" t="s">
        <v>25</v>
      </c>
      <c r="J17" s="51"/>
      <c r="K17" s="16">
        <f t="shared" si="0"/>
        <v>500000</v>
      </c>
      <c r="L17" s="46" t="str">
        <f t="shared" si="1"/>
        <v/>
      </c>
      <c r="M17" s="47"/>
      <c r="N17" s="17">
        <f t="shared" si="2"/>
        <v>40000</v>
      </c>
    </row>
    <row r="18" spans="2:14" ht="112.15" customHeight="1" thickBot="1" x14ac:dyDescent="0.3">
      <c r="B18" s="11">
        <v>8</v>
      </c>
      <c r="C18" s="50" t="s">
        <v>42</v>
      </c>
      <c r="D18" s="67"/>
      <c r="E18" s="51"/>
      <c r="F18" s="12">
        <v>1980</v>
      </c>
      <c r="G18" s="12"/>
      <c r="H18" s="12" t="s">
        <v>26</v>
      </c>
      <c r="I18" s="50" t="s">
        <v>25</v>
      </c>
      <c r="J18" s="51"/>
      <c r="K18" s="16">
        <f t="shared" si="0"/>
        <v>500000</v>
      </c>
      <c r="L18" s="46" t="str">
        <f t="shared" si="1"/>
        <v/>
      </c>
      <c r="M18" s="47"/>
      <c r="N18" s="17">
        <f t="shared" si="2"/>
        <v>40000</v>
      </c>
    </row>
    <row r="19" spans="2:14" ht="112.15" customHeight="1" thickBot="1" x14ac:dyDescent="0.3">
      <c r="B19" s="11">
        <v>9</v>
      </c>
      <c r="C19" s="50" t="s">
        <v>43</v>
      </c>
      <c r="D19" s="67"/>
      <c r="E19" s="51"/>
      <c r="F19" s="12">
        <v>1985</v>
      </c>
      <c r="G19" s="12"/>
      <c r="H19" s="12" t="s">
        <v>11</v>
      </c>
      <c r="I19" s="50" t="s">
        <v>25</v>
      </c>
      <c r="J19" s="51"/>
      <c r="K19" s="16">
        <f t="shared" si="0"/>
        <v>520000</v>
      </c>
      <c r="L19" s="46" t="str">
        <f t="shared" si="1"/>
        <v/>
      </c>
      <c r="M19" s="47"/>
      <c r="N19" s="17">
        <f t="shared" si="2"/>
        <v>40000</v>
      </c>
    </row>
    <row r="20" spans="2:14" ht="112.15" customHeight="1" thickBot="1" x14ac:dyDescent="0.3">
      <c r="B20" s="13">
        <v>10</v>
      </c>
      <c r="C20" s="59" t="s">
        <v>44</v>
      </c>
      <c r="D20" s="60"/>
      <c r="E20" s="61"/>
      <c r="F20" s="14">
        <v>1982</v>
      </c>
      <c r="G20" s="14"/>
      <c r="H20" s="14" t="s">
        <v>12</v>
      </c>
      <c r="I20" s="50" t="s">
        <v>25</v>
      </c>
      <c r="J20" s="51"/>
      <c r="K20" s="18" t="str">
        <f t="shared" ref="K20" si="3">IF(E20="","",IF(H20="T7",N$5,IF(H20="T6",N$3,IF(H20="T5",N$4,IF(H20="T4",N$5,IF(H20="T3",N$6,IF(H20="T2",N$7,"")))))))</f>
        <v/>
      </c>
      <c r="L20" s="46" t="str">
        <f t="shared" si="1"/>
        <v/>
      </c>
      <c r="M20" s="47"/>
      <c r="N20" s="17" t="str">
        <f t="shared" ref="N20" si="4">IF(OR(E20="",K20=""),"",40000)</f>
        <v/>
      </c>
    </row>
    <row r="21" spans="2:14" x14ac:dyDescent="0.25">
      <c r="B21" s="22"/>
      <c r="C21" s="22"/>
      <c r="D21" s="22"/>
      <c r="E21" s="23"/>
      <c r="G21" s="20" t="s">
        <v>16</v>
      </c>
      <c r="H21" s="54">
        <f>SUM(K21:N21)</f>
        <v>4840000</v>
      </c>
      <c r="I21" s="54"/>
      <c r="J21" s="54"/>
      <c r="K21" s="15">
        <f>SUM(K11:K20)</f>
        <v>4480000</v>
      </c>
      <c r="L21" s="45">
        <f t="shared" ref="L21:N21" si="5">SUM(L11:L20)</f>
        <v>0</v>
      </c>
      <c r="M21" s="45">
        <f t="shared" si="5"/>
        <v>0</v>
      </c>
      <c r="N21" s="15">
        <f t="shared" si="5"/>
        <v>360000</v>
      </c>
    </row>
    <row r="22" spans="2:14" x14ac:dyDescent="0.25">
      <c r="B22" s="22"/>
      <c r="C22" s="22"/>
      <c r="D22" s="22"/>
      <c r="E22" s="23"/>
      <c r="F22" s="22"/>
      <c r="G22" s="23"/>
    </row>
    <row r="23" spans="2:14" x14ac:dyDescent="0.25">
      <c r="B23" s="22"/>
      <c r="C23" s="22"/>
      <c r="D23" s="22"/>
      <c r="E23" s="23"/>
      <c r="F23" s="22"/>
      <c r="G23" s="23"/>
    </row>
  </sheetData>
  <sheetProtection algorithmName="SHA-512" hashValue="w+Irw6MFEJLvZNPnOd5MC5wZ9KeiZuQPzeDjs6HA+cHI6dTdv4yy2rEnCiC8wMPtxUJfKwsuGx4UNz81G58MNw==" saltValue="EngFARhiHPfM4FAG7TdBmA==" spinCount="100000" sheet="1" scenarios="1"/>
  <mergeCells count="52">
    <mergeCell ref="L9:M9"/>
    <mergeCell ref="C9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C20:E20"/>
    <mergeCell ref="L10:M10"/>
    <mergeCell ref="L11:M11"/>
    <mergeCell ref="L12:M12"/>
    <mergeCell ref="L13:M13"/>
    <mergeCell ref="I20:J20"/>
    <mergeCell ref="L19:M19"/>
    <mergeCell ref="L20:M20"/>
    <mergeCell ref="L21:M21"/>
    <mergeCell ref="L14:M14"/>
    <mergeCell ref="L15:M15"/>
    <mergeCell ref="L16:M16"/>
    <mergeCell ref="L17:M17"/>
    <mergeCell ref="L18:M18"/>
    <mergeCell ref="H5:I5"/>
    <mergeCell ref="H6:I6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ADMINS</cp:lastModifiedBy>
  <dcterms:created xsi:type="dcterms:W3CDTF">2024-02-19T01:35:45Z</dcterms:created>
  <dcterms:modified xsi:type="dcterms:W3CDTF">2024-03-10T08:19:43Z</dcterms:modified>
</cp:coreProperties>
</file>