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4\Đăng Ký\11 T&amp;T Vĩnh Hưng\"/>
    </mc:Choice>
  </mc:AlternateContent>
  <xr:revisionPtr revIDLastSave="0" documentId="13_ncr:1_{883F109E-D458-4701-BD39-368D2A324779}" xr6:coauthVersionLast="47" xr6:coauthVersionMax="47" xr10:uidLastSave="{00000000-0000-0000-0000-000000000000}"/>
  <bookViews>
    <workbookView xWindow="-108" yWindow="-108" windowWidth="23256" windowHeight="12456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1" i="1" l="1"/>
  <c r="K20" i="1" l="1"/>
  <c r="N20" i="1" s="1"/>
  <c r="K19" i="1"/>
  <c r="N19" i="1" s="1"/>
  <c r="K18" i="1"/>
  <c r="N18" i="1" s="1"/>
  <c r="K17" i="1"/>
  <c r="N17" i="1" s="1"/>
  <c r="K16" i="1"/>
  <c r="N16" i="1" s="1"/>
  <c r="K15" i="1"/>
  <c r="N15" i="1" s="1"/>
  <c r="K14" i="1"/>
  <c r="N14" i="1" s="1"/>
  <c r="K13" i="1"/>
  <c r="N13" i="1" s="1"/>
  <c r="K12" i="1"/>
  <c r="N12" i="1" s="1"/>
  <c r="K11" i="1"/>
  <c r="L20" i="1"/>
  <c r="L19" i="1"/>
  <c r="L18" i="1"/>
  <c r="L17" i="1"/>
  <c r="L16" i="1"/>
  <c r="L15" i="1"/>
  <c r="L14" i="1"/>
  <c r="L13" i="1"/>
  <c r="L12" i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<sst xmlns="http://schemas.openxmlformats.org/spreadsheetml/2006/main" count="78" uniqueCount="47">
  <si>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</si>
  <si>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</si>
  <si>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</si>
  <si>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</si>
  <si>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</si>
  <si>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</si>
  <si>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</si>
  <si>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</si>
  <si>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</si>
  <si>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</si>
  <si>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</si>
  <si>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</si>
  <si>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</si>
  <si>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</si>
  <si>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</si>
  <si>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</si>
  <si>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</si>
  <si>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</si>
  <si>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</si>
  <si>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</si>
  <si>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</si>
  <si>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</si>
  <si>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</si>
  <si>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</si>
  <si>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</si>
  <si>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</si>
  <si>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</si>
  <si>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</si>
  <si>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</si>
  <si>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Nguyễn Tuấn Anh (Đội_trưởng)</t>
  </si>
  <si>
    <t>Vũ Tiến Trọng (Đội_phó)</t>
  </si>
  <si>
    <t>Bùi Thanh Tùng</t>
  </si>
  <si>
    <t>Vũ Mạnh Tuân</t>
  </si>
  <si>
    <t>Nguyễn Đức Nam</t>
  </si>
  <si>
    <t>Lê Quang Phú</t>
  </si>
  <si>
    <t>Hoàng Thị Huệ</t>
  </si>
  <si>
    <t>Vũ Tuấn Anh</t>
  </si>
  <si>
    <t>Hoàng Trọng Cảnh</t>
  </si>
  <si>
    <t>Sảnh B, chung cư T&amp;T Riverview - Số 440 Vĩnh Hưng - Hoàng Mai - Hà Nội</t>
  </si>
  <si>
    <t>T&amp;T Vĩnh Hưng</t>
  </si>
  <si>
    <t>Nguyễn Tuấn Anh</t>
  </si>
  <si>
    <t>Vũ Tiến Trọng</t>
  </si>
  <si>
    <r>
      <rPr>
        <b/>
        <sz val="13"/>
        <color theme="1"/>
        <rFont val="Times New Roman"/>
        <charset val="134"/>
      </rPr>
      <t>Đt.</t>
    </r>
    <r>
      <rPr>
        <sz val="13"/>
        <color theme="1"/>
        <rFont val="Times New Roman"/>
        <charset val="134"/>
      </rPr>
      <t xml:space="preserve"> 086.778.1025</t>
    </r>
  </si>
  <si>
    <r>
      <rPr>
        <b/>
        <sz val="13"/>
        <color theme="1"/>
        <rFont val="Times New Roman"/>
        <charset val="134"/>
      </rPr>
      <t>Đt.</t>
    </r>
    <r>
      <rPr>
        <sz val="13"/>
        <color theme="1"/>
        <rFont val="Times New Roman"/>
        <charset val="134"/>
      </rPr>
      <t xml:space="preserve"> 077.717.7899</t>
    </r>
  </si>
  <si>
    <t>Cobain Kurt</t>
  </si>
  <si>
    <t>Vu Trong</t>
  </si>
  <si>
    <t>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</si>
</sst>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b/>
      <sz val="13"/>
      <color theme="1"/>
      <name val="Times New Roman"/>
      <charset val="134"/>
    </font>
    <font>
      <sz val="13"/>
      <color theme="1"/>
      <name val="Times New Roman"/>
      <charset val="134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3" fontId="1" fillId="3" borderId="6" xfId="0" applyNumberFormat="1" applyFont="1" applyFill="1" applyBorder="1" applyAlignment="1">
      <alignment horizontal="center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144780</xdr:colOff>
      <xdr:row>10</xdr:row>
      <xdr:rowOff>15240</xdr:rowOff>
    </xdr:from>
    <xdr:to>
      <xdr:col>6</xdr:col>
      <xdr:colOff>1287780</xdr:colOff>
      <xdr:row>10</xdr:row>
      <xdr:rowOff>1386840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11A099DE-48F0-3168-DADC-7D00DEA85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8900" y="2004060"/>
          <a:ext cx="11430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</xdr:colOff>
      <xdr:row>11</xdr:row>
      <xdr:rowOff>15240</xdr:rowOff>
    </xdr:from>
    <xdr:to>
      <xdr:col>6</xdr:col>
      <xdr:colOff>1334770</xdr:colOff>
      <xdr:row>11</xdr:row>
      <xdr:rowOff>1386840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8690A689-051F-03CC-4B1D-981195A8F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7940" y="3421380"/>
          <a:ext cx="12509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106680</xdr:colOff>
      <xdr:row>12</xdr:row>
      <xdr:rowOff>15240</xdr:rowOff>
    </xdr:from>
    <xdr:to>
      <xdr:col>6</xdr:col>
      <xdr:colOff>1319530</xdr:colOff>
      <xdr:row>12</xdr:row>
      <xdr:rowOff>1386840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4E3CE271-4F97-7112-DC88-CE5A34FB0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0800" y="4838700"/>
          <a:ext cx="12128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</xdr:colOff>
      <xdr:row>13</xdr:row>
      <xdr:rowOff>22860</xdr:rowOff>
    </xdr:from>
    <xdr:to>
      <xdr:col>6</xdr:col>
      <xdr:colOff>1347470</xdr:colOff>
      <xdr:row>13</xdr:row>
      <xdr:rowOff>1394460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24D88299-25A3-9FA2-69A1-8FD8C40A85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7940" y="6263640"/>
          <a:ext cx="12636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68580</xdr:colOff>
      <xdr:row>14</xdr:row>
      <xdr:rowOff>15240</xdr:rowOff>
    </xdr:from>
    <xdr:to>
      <xdr:col>6</xdr:col>
      <xdr:colOff>1351280</xdr:colOff>
      <xdr:row>14</xdr:row>
      <xdr:rowOff>1386840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4302A626-8447-D5E8-956F-BFC7978276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0" y="7673340"/>
          <a:ext cx="12827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</xdr:colOff>
      <xdr:row>15</xdr:row>
      <xdr:rowOff>15240</xdr:rowOff>
    </xdr:from>
    <xdr:to>
      <xdr:col>6</xdr:col>
      <xdr:colOff>1341120</xdr:colOff>
      <xdr:row>15</xdr:row>
      <xdr:rowOff>1386840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7584BEA4-BD3A-FBC7-C708-72F2A88B6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7940" y="9090660"/>
          <a:ext cx="12573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30480</xdr:colOff>
      <xdr:row>16</xdr:row>
      <xdr:rowOff>15240</xdr:rowOff>
    </xdr:from>
    <xdr:to>
      <xdr:col>6</xdr:col>
      <xdr:colOff>1395730</xdr:colOff>
      <xdr:row>16</xdr:row>
      <xdr:rowOff>1386840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C19EFACA-FFE0-5F8A-DA40-9087C68332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0" y="10507980"/>
          <a:ext cx="13652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17</xdr:row>
      <xdr:rowOff>15240</xdr:rowOff>
    </xdr:from>
    <xdr:to>
      <xdr:col>6</xdr:col>
      <xdr:colOff>1339850</xdr:colOff>
      <xdr:row>17</xdr:row>
      <xdr:rowOff>1386840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53B1C839-D8E4-C2FF-393B-C5D0B00F84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0320" y="11925300"/>
          <a:ext cx="12636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129540</xdr:colOff>
      <xdr:row>18</xdr:row>
      <xdr:rowOff>15240</xdr:rowOff>
    </xdr:from>
    <xdr:to>
      <xdr:col>6</xdr:col>
      <xdr:colOff>1291590</xdr:colOff>
      <xdr:row>18</xdr:row>
      <xdr:rowOff>1386840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BEA2668C-566C-1EE1-A7BA-F20304463C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3660" y="13342620"/>
          <a:ext cx="1162050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workbookViewId="0">
      <selection activeCell="G19" sqref="G19"/>
    </sheetView>
  </sheetViews>
  <sheetFormatPr defaultRowHeight="14.4"/>
  <cols>
    <col min="1" max="1" width="0.33203125" style="1" customWidth="1"/>
    <col min="2" max="2" width="5.77734375" style="1" customWidth="1"/>
    <col min="3" max="3" width="3.6640625" style="1" customWidth="1"/>
    <col min="4" max="4" width="3.109375" style="1" customWidth="1"/>
    <col min="5" max="5" width="15.5546875" style="1" customWidth="1"/>
    <col min="6" max="6" width="7.77734375" style="1" customWidth="1"/>
    <col min="7" max="7" width="20.77734375" style="1" customWidth="1"/>
    <col min="8" max="8" width="7.21875" style="1" customWidth="1"/>
    <col min="9" max="9" width="4.6640625" style="1" customWidth="1"/>
    <col min="10" max="10" width="5.5546875" style="1" customWidth="1"/>
    <col min="11" max="11" width="13.21875" style="1" customWidth="1"/>
    <col min="12" max="12" width="3.77734375" style="1" customWidth="1"/>
    <col min="13" max="13" width="6.77734375" style="1" customWidth="1"/>
    <col min="14" max="14" width="9.77734375" style="1" customWidth="1"/>
    <col min="15" max="16384" width="8.88671875" style="1"/>
  </cols>
  <sheetData>
    <row r="1" spans="2:19" ht="10.050000000000001" customHeight="1"/>
    <row r="2" spans="2:19" ht="22.05" customHeight="1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>
      <c r="B3" s="69" t="s">
        <v>19</v>
      </c>
      <c r="C3" s="69"/>
      <c r="D3" s="69"/>
      <c r="E3" s="70"/>
      <c r="F3" s="71" t="s">
        <v>39</v>
      </c>
      <c r="G3" s="72"/>
      <c r="H3" s="72"/>
      <c r="I3" s="72"/>
      <c r="J3" s="73"/>
      <c r="K3" s="19"/>
      <c r="L3" s="21"/>
      <c r="M3" s="30" t="s">
        <v>20</v>
      </c>
      <c r="N3" s="31">
        <v>460000</v>
      </c>
    </row>
    <row r="4" spans="2:19" ht="18" customHeight="1">
      <c r="B4" s="69" t="s">
        <v>27</v>
      </c>
      <c r="C4" s="70"/>
      <c r="D4" s="71" t="s">
        <v>38</v>
      </c>
      <c r="E4" s="72"/>
      <c r="F4" s="72"/>
      <c r="G4" s="72"/>
      <c r="H4" s="72"/>
      <c r="I4" s="72"/>
      <c r="J4" s="72"/>
      <c r="K4" s="73"/>
      <c r="L4" s="36"/>
      <c r="M4" s="30" t="s">
        <v>17</v>
      </c>
      <c r="N4" s="31">
        <v>480000</v>
      </c>
    </row>
    <row r="5" spans="2:19" ht="18" customHeight="1">
      <c r="B5" s="69" t="s">
        <v>28</v>
      </c>
      <c r="C5" s="69"/>
      <c r="D5" s="70"/>
      <c r="E5" s="44" t="s">
        <v>40</v>
      </c>
      <c r="F5" s="45"/>
      <c r="G5" s="37" t="s">
        <v>42</v>
      </c>
      <c r="H5" s="67" t="s">
        <v>15</v>
      </c>
      <c r="I5" s="68"/>
      <c r="J5" s="41" t="s">
        <v>44</v>
      </c>
      <c r="K5" s="42" t="s">
        <v>44</v>
      </c>
      <c r="L5" s="43" t="s">
        <v>44</v>
      </c>
      <c r="M5" s="30" t="s">
        <v>24</v>
      </c>
      <c r="N5" s="31">
        <v>500000</v>
      </c>
    </row>
    <row r="6" spans="2:19" ht="18" customHeight="1">
      <c r="B6" s="69" t="s">
        <v>26</v>
      </c>
      <c r="C6" s="70"/>
      <c r="D6" s="41" t="s">
        <v>41</v>
      </c>
      <c r="E6" s="42"/>
      <c r="F6" s="43"/>
      <c r="G6" s="37" t="s">
        <v>43</v>
      </c>
      <c r="H6" s="67" t="s">
        <v>15</v>
      </c>
      <c r="I6" s="68"/>
      <c r="J6" s="41" t="s">
        <v>45</v>
      </c>
      <c r="K6" s="42" t="s">
        <v>45</v>
      </c>
      <c r="L6" s="43" t="s">
        <v>45</v>
      </c>
      <c r="M6" s="30" t="s">
        <v>11</v>
      </c>
      <c r="N6" s="31">
        <v>520000</v>
      </c>
    </row>
    <row r="7" spans="2:19" ht="18" customHeight="1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05" customHeight="1" thickBot="1"/>
    <row r="9" spans="2:19" ht="16.8" customHeight="1">
      <c r="B9" s="55" t="s">
        <v>0</v>
      </c>
      <c r="C9" s="49" t="s">
        <v>1</v>
      </c>
      <c r="D9" s="50"/>
      <c r="E9" s="51"/>
      <c r="F9" s="55" t="s">
        <v>2</v>
      </c>
      <c r="G9" s="55" t="s">
        <v>3</v>
      </c>
      <c r="H9" s="4" t="s">
        <v>4</v>
      </c>
      <c r="I9" s="49" t="s">
        <v>13</v>
      </c>
      <c r="J9" s="51"/>
      <c r="K9" s="3" t="s">
        <v>8</v>
      </c>
      <c r="L9" s="60" t="s">
        <v>6</v>
      </c>
      <c r="M9" s="61"/>
      <c r="N9" s="5" t="s">
        <v>7</v>
      </c>
      <c r="S9" s="6"/>
    </row>
    <row r="10" spans="2:19" ht="15" customHeight="1" thickBot="1">
      <c r="B10" s="56"/>
      <c r="C10" s="52"/>
      <c r="D10" s="53"/>
      <c r="E10" s="54"/>
      <c r="F10" s="56"/>
      <c r="G10" s="56"/>
      <c r="H10" s="7" t="s">
        <v>10</v>
      </c>
      <c r="I10" s="58" t="s">
        <v>14</v>
      </c>
      <c r="J10" s="59"/>
      <c r="K10" s="8" t="s">
        <v>9</v>
      </c>
      <c r="L10" s="62" t="s">
        <v>25</v>
      </c>
      <c r="M10" s="63"/>
      <c r="N10" s="9" t="s">
        <v>5</v>
      </c>
      <c r="S10" s="10"/>
    </row>
    <row r="11" spans="2:19" ht="112.05" customHeight="1" thickBot="1">
      <c r="B11" s="11">
        <v>1</v>
      </c>
      <c r="C11" s="46" t="s">
        <v>29</v>
      </c>
      <c r="D11" s="47" t="s">
        <v>29</v>
      </c>
      <c r="E11" s="48" t="s">
        <v>29</v>
      </c>
      <c r="F11" s="12">
        <v>1978</v>
      </c>
      <c r="G11" s="12"/>
      <c r="H11" s="12" t="s">
        <v>46</v>
      </c>
      <c r="I11" s="46"/>
      <c r="J11" s="48"/>
      <c r="K11" s="16">
        <f t="shared" ref="K11:K19" si="0">IF(C11="","",IF(H11="T7",N$5,IF(H11="T6",N$3,IF(H11="T5",N$4,IF(H11="T4",N$5,IF(H11="T3",N$6,IF(H11="T2",N$7,"")))))))</f>
        <v>500000</v>
      </c>
      <c r="L11" s="64" t="str">
        <f t="shared" ref="L11:L20" si="1">IF(F11="","",IF(K$2-F11&gt;=65,-40000,IF(OR(K$2-F11&gt;=60,K$2-F11&lt;15),-30000,"")))</f>
        <v/>
      </c>
      <c r="M11" s="65"/>
      <c r="N11" s="17">
        <f t="shared" ref="N11:N19" si="2">IF(OR(C11="",K11=""),"",40000)</f>
        <v>40000</v>
      </c>
    </row>
    <row r="12" spans="2:19" ht="112.05" customHeight="1" thickBot="1">
      <c r="B12" s="11">
        <v>2</v>
      </c>
      <c r="C12" s="46" t="s">
        <v>30</v>
      </c>
      <c r="D12" s="47" t="s">
        <v>30</v>
      </c>
      <c r="E12" s="48" t="s">
        <v>30</v>
      </c>
      <c r="F12" s="12">
        <v>1991</v>
      </c>
      <c r="G12" s="12"/>
      <c r="H12" s="12" t="s">
        <v>46</v>
      </c>
      <c r="I12" s="46"/>
      <c r="J12" s="48"/>
      <c r="K12" s="16">
        <f t="shared" si="0"/>
        <v>500000</v>
      </c>
      <c r="L12" s="64" t="str">
        <f t="shared" si="1"/>
        <v/>
      </c>
      <c r="M12" s="65"/>
      <c r="N12" s="17">
        <f t="shared" si="2"/>
        <v>40000</v>
      </c>
    </row>
    <row r="13" spans="2:19" ht="112.05" customHeight="1" thickBot="1">
      <c r="B13" s="11">
        <v>3</v>
      </c>
      <c r="C13" s="46" t="s">
        <v>31</v>
      </c>
      <c r="D13" s="47" t="s">
        <v>31</v>
      </c>
      <c r="E13" s="48" t="s">
        <v>31</v>
      </c>
      <c r="F13" s="12">
        <v>1982</v>
      </c>
      <c r="G13" s="12"/>
      <c r="H13" s="12" t="s">
        <v>46</v>
      </c>
      <c r="I13" s="46"/>
      <c r="J13" s="48"/>
      <c r="K13" s="16">
        <f t="shared" si="0"/>
        <v>500000</v>
      </c>
      <c r="L13" s="64" t="str">
        <f t="shared" si="1"/>
        <v/>
      </c>
      <c r="M13" s="65"/>
      <c r="N13" s="17">
        <f t="shared" si="2"/>
        <v>40000</v>
      </c>
    </row>
    <row r="14" spans="2:19" ht="112.05" customHeight="1" thickBot="1">
      <c r="B14" s="11">
        <v>4</v>
      </c>
      <c r="C14" s="46" t="s">
        <v>32</v>
      </c>
      <c r="D14" s="47" t="s">
        <v>32</v>
      </c>
      <c r="E14" s="48" t="s">
        <v>32</v>
      </c>
      <c r="F14" s="12">
        <v>1987</v>
      </c>
      <c r="G14" s="12"/>
      <c r="H14" s="12" t="s">
        <v>46</v>
      </c>
      <c r="I14" s="46"/>
      <c r="J14" s="48"/>
      <c r="K14" s="16">
        <f t="shared" si="0"/>
        <v>500000</v>
      </c>
      <c r="L14" s="64" t="str">
        <f t="shared" si="1"/>
        <v/>
      </c>
      <c r="M14" s="65"/>
      <c r="N14" s="17">
        <f t="shared" si="2"/>
        <v>40000</v>
      </c>
    </row>
    <row r="15" spans="2:19" ht="112.05" customHeight="1" thickBot="1">
      <c r="B15" s="11">
        <v>5</v>
      </c>
      <c r="C15" s="46" t="s">
        <v>33</v>
      </c>
      <c r="D15" s="47" t="s">
        <v>33</v>
      </c>
      <c r="E15" s="48" t="s">
        <v>33</v>
      </c>
      <c r="F15" s="12">
        <v>1990</v>
      </c>
      <c r="G15" s="12"/>
      <c r="H15" s="12" t="s">
        <v>46</v>
      </c>
      <c r="I15" s="46"/>
      <c r="J15" s="48"/>
      <c r="K15" s="16">
        <f t="shared" si="0"/>
        <v>500000</v>
      </c>
      <c r="L15" s="64" t="str">
        <f t="shared" si="1"/>
        <v/>
      </c>
      <c r="M15" s="65"/>
      <c r="N15" s="17">
        <f t="shared" si="2"/>
        <v>40000</v>
      </c>
    </row>
    <row r="16" spans="2:19" ht="112.05" customHeight="1" thickBot="1">
      <c r="B16" s="11">
        <v>6</v>
      </c>
      <c r="C16" s="46" t="s">
        <v>34</v>
      </c>
      <c r="D16" s="47" t="s">
        <v>34</v>
      </c>
      <c r="E16" s="48" t="s">
        <v>34</v>
      </c>
      <c r="F16" s="12">
        <v>2004</v>
      </c>
      <c r="G16" s="12"/>
      <c r="H16" s="12" t="s">
        <v>17</v>
      </c>
      <c r="I16" s="46"/>
      <c r="J16" s="48"/>
      <c r="K16" s="16">
        <f t="shared" si="0"/>
        <v>480000</v>
      </c>
      <c r="L16" s="64" t="str">
        <f t="shared" si="1"/>
        <v/>
      </c>
      <c r="M16" s="65"/>
      <c r="N16" s="17">
        <f t="shared" si="2"/>
        <v>40000</v>
      </c>
    </row>
    <row r="17" spans="2:14" ht="112.05" customHeight="1" thickBot="1">
      <c r="B17" s="11">
        <v>7</v>
      </c>
      <c r="C17" s="46" t="s">
        <v>35</v>
      </c>
      <c r="D17" s="47" t="s">
        <v>35</v>
      </c>
      <c r="E17" s="48" t="s">
        <v>35</v>
      </c>
      <c r="F17" s="12">
        <v>1982</v>
      </c>
      <c r="G17" s="12"/>
      <c r="H17" s="12" t="s">
        <v>11</v>
      </c>
      <c r="I17" s="46"/>
      <c r="J17" s="48"/>
      <c r="K17" s="16">
        <f t="shared" si="0"/>
        <v>520000</v>
      </c>
      <c r="L17" s="64" t="str">
        <f t="shared" si="1"/>
        <v/>
      </c>
      <c r="M17" s="65"/>
      <c r="N17" s="17">
        <f t="shared" si="2"/>
        <v>40000</v>
      </c>
    </row>
    <row r="18" spans="2:14" ht="112.05" customHeight="1" thickBot="1">
      <c r="B18" s="11">
        <v>8</v>
      </c>
      <c r="C18" s="46" t="s">
        <v>36</v>
      </c>
      <c r="D18" s="47" t="s">
        <v>36</v>
      </c>
      <c r="E18" s="48" t="s">
        <v>36</v>
      </c>
      <c r="F18" s="12">
        <v>1974</v>
      </c>
      <c r="G18" s="12"/>
      <c r="H18" s="12" t="s">
        <v>11</v>
      </c>
      <c r="I18" s="46"/>
      <c r="J18" s="48"/>
      <c r="K18" s="16">
        <f t="shared" si="0"/>
        <v>520000</v>
      </c>
      <c r="L18" s="64" t="str">
        <f t="shared" si="1"/>
        <v/>
      </c>
      <c r="M18" s="65"/>
      <c r="N18" s="17">
        <f t="shared" si="2"/>
        <v>40000</v>
      </c>
    </row>
    <row r="19" spans="2:14" ht="112.05" customHeight="1" thickBot="1">
      <c r="B19" s="11">
        <v>9</v>
      </c>
      <c r="C19" s="46" t="s">
        <v>37</v>
      </c>
      <c r="D19" s="47" t="s">
        <v>37</v>
      </c>
      <c r="E19" s="48" t="s">
        <v>37</v>
      </c>
      <c r="F19" s="12">
        <v>1984</v>
      </c>
      <c r="G19" s="12"/>
      <c r="H19" s="12" t="s">
        <v>11</v>
      </c>
      <c r="I19" s="46"/>
      <c r="J19" s="48"/>
      <c r="K19" s="16">
        <f t="shared" si="0"/>
        <v>520000</v>
      </c>
      <c r="L19" s="64" t="str">
        <f t="shared" si="1"/>
        <v/>
      </c>
      <c r="M19" s="65"/>
      <c r="N19" s="17">
        <f t="shared" si="2"/>
        <v>40000</v>
      </c>
    </row>
    <row r="20" spans="2:14" ht="112.05" customHeight="1" thickBot="1">
      <c r="B20" s="13">
        <v>10</v>
      </c>
      <c r="C20" s="38"/>
      <c r="D20" s="39"/>
      <c r="E20" s="40"/>
      <c r="F20" s="14"/>
      <c r="G20" s="14"/>
      <c r="H20" s="14"/>
      <c r="I20" s="46"/>
      <c r="J20" s="48"/>
      <c r="K20" s="18" t="str">
        <f t="shared" ref="K20" si="3">IF(E20="","",IF(H20="T7",N$5,IF(H20="T6",N$3,IF(H20="T5",N$4,IF(H20="T4",N$5,IF(H20="T3",N$6,IF(H20="T2",N$7,"")))))))</f>
        <v/>
      </c>
      <c r="L20" s="64" t="str">
        <f t="shared" si="1"/>
        <v/>
      </c>
      <c r="M20" s="65"/>
      <c r="N20" s="17" t="str">
        <f t="shared" ref="N20" si="4">IF(OR(E20="",K20=""),"",40000)</f>
        <v/>
      </c>
    </row>
    <row r="21" spans="2:14">
      <c r="B21" s="22"/>
      <c r="C21" s="22"/>
      <c r="D21" s="22"/>
      <c r="E21" s="23"/>
      <c r="G21" s="20" t="s">
        <v>16</v>
      </c>
      <c r="H21" s="57">
        <f>SUM(K21:N21)</f>
        <v>4900000</v>
      </c>
      <c r="I21" s="57"/>
      <c r="J21" s="57"/>
      <c r="K21" s="15">
        <f>SUM(K11:K20)</f>
        <v>4540000</v>
      </c>
      <c r="L21" s="66">
        <f t="shared" ref="L21:N21" si="5">SUM(L11:L20)</f>
        <v>0</v>
      </c>
      <c r="M21" s="66">
        <f t="shared" si="5"/>
        <v>0</v>
      </c>
      <c r="N21" s="15">
        <f t="shared" si="5"/>
        <v>360000</v>
      </c>
    </row>
    <row r="22" spans="2:14">
      <c r="B22" s="22"/>
      <c r="C22" s="22"/>
      <c r="D22" s="22"/>
      <c r="E22" s="23"/>
      <c r="F22" s="22"/>
      <c r="G22" s="23"/>
    </row>
    <row r="23" spans="2:14">
      <c r="B23" s="22"/>
      <c r="C23" s="22"/>
      <c r="D23" s="22"/>
      <c r="E23" s="23"/>
      <c r="F23" s="22"/>
      <c r="G23" s="23"/>
    </row>
  </sheetData>
  <sheetProtection algorithmName="SHA-512" hashValue="w+Irw6MFEJLvZNPnOd5MC5wZ9KeiZuQPzeDjs6HA+cHI6dTdv4yy2rEnCiC8wMPtxUJfKwsuGx4UNz81G58MNw==" saltValue="EngFARhiHPfM4FAG7TdBmA==" spinCount="100000" sheet="1" scenarios="1"/>
  <mergeCells count="52">
    <mergeCell ref="H5:I5"/>
    <mergeCell ref="H6:I6"/>
    <mergeCell ref="B3:E3"/>
    <mergeCell ref="B4:C4"/>
    <mergeCell ref="B5:D5"/>
    <mergeCell ref="B6:C6"/>
    <mergeCell ref="F3:J3"/>
    <mergeCell ref="D4:K4"/>
    <mergeCell ref="L21:M21"/>
    <mergeCell ref="L14:M14"/>
    <mergeCell ref="L15:M15"/>
    <mergeCell ref="L16:M16"/>
    <mergeCell ref="L17:M17"/>
    <mergeCell ref="L18:M18"/>
    <mergeCell ref="L10:M10"/>
    <mergeCell ref="L11:M11"/>
    <mergeCell ref="L12:M12"/>
    <mergeCell ref="L13:M13"/>
    <mergeCell ref="I20:J20"/>
    <mergeCell ref="L19:M19"/>
    <mergeCell ref="L20:M20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20:E20"/>
    <mergeCell ref="J5:L5"/>
    <mergeCell ref="J6:L6"/>
    <mergeCell ref="E5:F5"/>
    <mergeCell ref="D6:F6"/>
    <mergeCell ref="C15:E15"/>
    <mergeCell ref="C16:E16"/>
    <mergeCell ref="C17:E17"/>
    <mergeCell ref="C18:E18"/>
    <mergeCell ref="C19:E19"/>
    <mergeCell ref="C9:E10"/>
    <mergeCell ref="C11:E11"/>
    <mergeCell ref="C12:E12"/>
    <mergeCell ref="C13:E13"/>
    <mergeCell ref="C14:E14"/>
    <mergeCell ref="L9:M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2024-03-08T00:03:19Z</dcterms:modified>
</cp:coreProperties>
</file>