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S\Desktop\pingtour 2024\doan ket hbt\"/>
    </mc:Choice>
  </mc:AlternateContent>
  <xr:revisionPtr revIDLastSave="0" documentId="13_ncr:1_{A4352048-36E9-41C2-A682-F93A1976FA25}" xr6:coauthVersionLast="47" xr6:coauthVersionMax="47" xr10:uidLastSave="{00000000-0000-0000-0000-000000000000}"/>
  <bookViews>
    <workbookView xWindow="-60" yWindow="-60" windowWidth="19320" windowHeight="11520" xr2:uid="{7BFD3D91-3290-4EAB-88AA-71EE70F4A07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1" i="1" l="1"/>
  <c r="K20" i="1" l="1"/>
  <c r="N20" i="1" s="1"/>
  <c r="K19" i="1"/>
  <c r="N19" i="1" s="1"/>
  <c r="K18" i="1"/>
  <c r="N18" i="1" s="1"/>
  <c r="K17" i="1"/>
  <c r="N17" i="1" s="1"/>
  <c r="K16" i="1"/>
  <c r="N16" i="1" s="1"/>
  <c r="K15" i="1"/>
  <c r="N15" i="1" s="1"/>
  <c r="K14" i="1"/>
  <c r="N14" i="1" s="1"/>
  <c r="K13" i="1"/>
  <c r="N13" i="1" s="1"/>
  <c r="K12" i="1"/>
  <c r="N12" i="1" s="1"/>
  <c r="K11" i="1"/>
  <c r="L20" i="1"/>
  <c r="L19" i="1"/>
  <c r="L18" i="1"/>
  <c r="L17" i="1"/>
  <c r="L16" i="1"/>
  <c r="L15" i="1"/>
  <c r="L14" i="1"/>
  <c r="L13" i="1"/>
  <c r="L12" i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<sst xmlns="http://schemas.openxmlformats.org/spreadsheetml/2006/main" count="88" uniqueCount="62">
  <si>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</si>
  <si>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</si>
  <si>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</si>
  <si>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</si>
  <si>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</si>
  <si>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</si>
  <si>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</si>
  <si>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</si>
  <si>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</si>
  <si>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</si>
  <si>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</si>
  <si>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</si>
  <si>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</si>
  <si>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</si>
  <si>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</si>
  <si>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</si>
  <si>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</si>
  <si>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</si>
  <si>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</si>
  <si>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</si>
  <si>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</si>
  <si>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</si>
  <si>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</si>
  <si>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</si>
  <si>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</si>
  <si>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</si>
  <si>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</si>
  <si>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</si>
  <si>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</si>
  <si>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Lưu Quý Đào (Đội_Trưởng)</t>
  </si>
  <si>
    <t>Trần Nam Việt (Phó_ĐộiTrưởng)</t>
  </si>
  <si>
    <t>Trần Thanh Bình</t>
  </si>
  <si>
    <t>Nguyễn Tất Thọ</t>
  </si>
  <si>
    <t>Đoàn Văn Lương</t>
  </si>
  <si>
    <t>Vũ Ngọc Quỳnh</t>
  </si>
  <si>
    <t>Nguyễn Duy Long</t>
  </si>
  <si>
    <t>Đỗ Thái Sơn</t>
  </si>
  <si>
    <t>Nguyễn Bắc Trung</t>
  </si>
  <si>
    <t>Nguyễn Tuấn Anh</t>
  </si>
  <si>
    <t>T4</t>
  </si>
  <si>
    <t>Vđv cũ</t>
  </si>
  <si>
    <t>Vđv mới</t>
  </si>
  <si>
    <t xml:space="preserve">Vđv cũ  </t>
  </si>
  <si>
    <t xml:space="preserve">cọc </t>
  </si>
  <si>
    <t xml:space="preserve">Đoàn Kết Hai Bà Trưng </t>
  </si>
  <si>
    <t xml:space="preserve">TrườngTHPT Đoàn Kết 174 Hồng Mai HN </t>
  </si>
  <si>
    <t>Vũ Công Tuyển</t>
  </si>
  <si>
    <t>Đt 0913502434</t>
  </si>
  <si>
    <t>Nguyễn Quốc Thắng</t>
  </si>
  <si>
    <t>Vũ Công Tuyển
(Đội_Trưởng)</t>
  </si>
  <si>
    <t>Nguyễn Thế Hùng</t>
  </si>
  <si>
    <t>Nguyễn Hải Quân</t>
  </si>
  <si>
    <t xml:space="preserve">Vđv cũ </t>
  </si>
  <si>
    <t>Trương Quang Quỳnh</t>
  </si>
  <si>
    <t xml:space="preserve">Nguyễn Hổng Sơn </t>
  </si>
  <si>
    <t xml:space="preserve">Ngô Tiến Trung </t>
  </si>
  <si>
    <t xml:space="preserve">Lê Đức Huyên </t>
  </si>
  <si>
    <t xml:space="preserve">Tạ Văn Long </t>
  </si>
  <si>
    <t xml:space="preserve">Trần Bá Tùng </t>
  </si>
  <si>
    <t>2.3 tr</t>
  </si>
  <si>
    <t>Tổng 7.630.000 đ</t>
  </si>
  <si>
    <t xml:space="preserve">Nguyễn Quốc Thắng
(Đội phó)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</si>
</sst>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3" fontId="1" fillId="3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10</xdr:row>
      <xdr:rowOff>19050</xdr:rowOff>
    </xdr:from>
    <xdr:to>
      <xdr:col>6</xdr:col>
      <xdr:colOff>1257300</xdr:colOff>
      <xdr:row>10</xdr:row>
      <xdr:rowOff>1409700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26E7B583-16E8-1B6F-FB11-7691656F3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2009775"/>
          <a:ext cx="1247775" cy="1390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47625</xdr:colOff>
      <xdr:row>11</xdr:row>
      <xdr:rowOff>47624</xdr:rowOff>
    </xdr:from>
    <xdr:to>
      <xdr:col>6</xdr:col>
      <xdr:colOff>1266825</xdr:colOff>
      <xdr:row>11</xdr:row>
      <xdr:rowOff>1409699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E697BE70-AD62-AC36-AC11-EF077CDA7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3457574"/>
          <a:ext cx="1219200" cy="1362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57150</xdr:colOff>
      <xdr:row>12</xdr:row>
      <xdr:rowOff>19051</xdr:rowOff>
    </xdr:from>
    <xdr:to>
      <xdr:col>6</xdr:col>
      <xdr:colOff>1257300</xdr:colOff>
      <xdr:row>12</xdr:row>
      <xdr:rowOff>1371601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5C2F8889-C3C5-7EEB-3735-D6FD996FE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4848226"/>
          <a:ext cx="1200150" cy="135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</xdr:colOff>
      <xdr:row>12</xdr:row>
      <xdr:rowOff>1400175</xdr:rowOff>
    </xdr:from>
    <xdr:to>
      <xdr:col>6</xdr:col>
      <xdr:colOff>1304925</xdr:colOff>
      <xdr:row>13</xdr:row>
      <xdr:rowOff>1409700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219C685C-15A6-B637-C1BB-A38B9D8F76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6229350"/>
          <a:ext cx="1285875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28014</xdr:colOff>
      <xdr:row>14</xdr:row>
      <xdr:rowOff>42022</xdr:rowOff>
    </xdr:from>
    <xdr:to>
      <xdr:col>6</xdr:col>
      <xdr:colOff>1274670</xdr:colOff>
      <xdr:row>15</xdr:row>
      <xdr:rowOff>1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22DE598A-1160-3059-15B0-4815A9DB95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7279" y="7676029"/>
          <a:ext cx="1246656" cy="1372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47624</xdr:colOff>
      <xdr:row>15</xdr:row>
      <xdr:rowOff>14007</xdr:rowOff>
    </xdr:from>
    <xdr:to>
      <xdr:col>6</xdr:col>
      <xdr:colOff>1274669</xdr:colOff>
      <xdr:row>16</xdr:row>
      <xdr:rowOff>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A3709C2C-EB51-757B-936D-55E6297B1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49" y="9100857"/>
          <a:ext cx="1227045" cy="14052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70037</xdr:colOff>
      <xdr:row>16</xdr:row>
      <xdr:rowOff>42023</xdr:rowOff>
    </xdr:from>
    <xdr:to>
      <xdr:col>6</xdr:col>
      <xdr:colOff>1302684</xdr:colOff>
      <xdr:row>16</xdr:row>
      <xdr:rowOff>1372720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6208ED7C-BBAD-6AB3-DE82-DE135462E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9302" y="10505516"/>
          <a:ext cx="1232647" cy="13306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45357</xdr:colOff>
      <xdr:row>17</xdr:row>
      <xdr:rowOff>136072</xdr:rowOff>
    </xdr:from>
    <xdr:to>
      <xdr:col>6</xdr:col>
      <xdr:colOff>1247321</xdr:colOff>
      <xdr:row>17</xdr:row>
      <xdr:rowOff>1315357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DCF0B66F-F753-8907-8C7B-E016EBA2F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1964" y="12087679"/>
          <a:ext cx="1201964" cy="1179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28574</xdr:colOff>
      <xdr:row>18</xdr:row>
      <xdr:rowOff>22678</xdr:rowOff>
    </xdr:from>
    <xdr:to>
      <xdr:col>6</xdr:col>
      <xdr:colOff>1338035</xdr:colOff>
      <xdr:row>18</xdr:row>
      <xdr:rowOff>1406071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CA259612-6F58-3D54-F5BF-A0A96FDBC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399" y="13367203"/>
          <a:ext cx="1309461" cy="1383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66674</xdr:colOff>
      <xdr:row>19</xdr:row>
      <xdr:rowOff>22679</xdr:rowOff>
    </xdr:from>
    <xdr:to>
      <xdr:col>6</xdr:col>
      <xdr:colOff>1269999</xdr:colOff>
      <xdr:row>19</xdr:row>
      <xdr:rowOff>1352550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B4ACA041-675F-0549-7DD3-614D37426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499" y="14786429"/>
          <a:ext cx="1203325" cy="1329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topLeftCell="A19" zoomScaleNormal="100" workbookViewId="0">
      <selection activeCell="J28" sqref="J28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25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38" t="s">
        <v>19</v>
      </c>
      <c r="C3" s="38"/>
      <c r="D3" s="38"/>
      <c r="E3" s="39"/>
      <c r="F3" s="42" t="s">
        <v>44</v>
      </c>
      <c r="G3" s="43"/>
      <c r="H3" s="43"/>
      <c r="I3" s="43"/>
      <c r="J3" s="44"/>
      <c r="K3" s="19"/>
      <c r="L3" s="21"/>
      <c r="M3" s="30" t="s">
        <v>20</v>
      </c>
      <c r="N3" s="31">
        <v>460000</v>
      </c>
    </row>
    <row r="4" spans="2:19" ht="18" customHeight="1" x14ac:dyDescent="0.25">
      <c r="B4" s="38" t="s">
        <v>27</v>
      </c>
      <c r="C4" s="39"/>
      <c r="D4" s="42" t="s">
        <v>45</v>
      </c>
      <c r="E4" s="43"/>
      <c r="F4" s="43"/>
      <c r="G4" s="43"/>
      <c r="H4" s="43"/>
      <c r="I4" s="43"/>
      <c r="J4" s="43"/>
      <c r="K4" s="44"/>
      <c r="L4" s="36"/>
      <c r="M4" s="30" t="s">
        <v>17</v>
      </c>
      <c r="N4" s="31">
        <v>480000</v>
      </c>
    </row>
    <row r="5" spans="2:19" ht="18" customHeight="1" x14ac:dyDescent="0.25">
      <c r="B5" s="38" t="s">
        <v>28</v>
      </c>
      <c r="C5" s="38"/>
      <c r="D5" s="39"/>
      <c r="E5" s="51" t="s">
        <v>46</v>
      </c>
      <c r="F5" s="52"/>
      <c r="G5" s="19" t="s">
        <v>47</v>
      </c>
      <c r="H5" s="40" t="s">
        <v>15</v>
      </c>
      <c r="I5" s="41"/>
      <c r="J5" s="48"/>
      <c r="K5" s="49"/>
      <c r="L5" s="50"/>
      <c r="M5" s="30" t="s">
        <v>24</v>
      </c>
      <c r="N5" s="31">
        <v>500000</v>
      </c>
    </row>
    <row r="6" spans="2:19" ht="18" customHeight="1" x14ac:dyDescent="0.25">
      <c r="B6" s="38" t="s">
        <v>26</v>
      </c>
      <c r="C6" s="39"/>
      <c r="D6" s="48" t="s">
        <v>48</v>
      </c>
      <c r="E6" s="49"/>
      <c r="F6" s="50"/>
      <c r="G6" s="37"/>
      <c r="H6" s="40" t="s">
        <v>15</v>
      </c>
      <c r="I6" s="41"/>
      <c r="J6" s="48"/>
      <c r="K6" s="49"/>
      <c r="L6" s="50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"/>
    <row r="9" spans="2:19" ht="16.899999999999999" customHeight="1" x14ac:dyDescent="0.25">
      <c r="B9" s="64" t="s">
        <v>0</v>
      </c>
      <c r="C9" s="56" t="s">
        <v>1</v>
      </c>
      <c r="D9" s="57"/>
      <c r="E9" s="58"/>
      <c r="F9" s="64" t="s">
        <v>2</v>
      </c>
      <c r="G9" s="64" t="s">
        <v>3</v>
      </c>
      <c r="H9" s="4" t="s">
        <v>4</v>
      </c>
      <c r="I9" s="56" t="s">
        <v>13</v>
      </c>
      <c r="J9" s="58"/>
      <c r="K9" s="3" t="s">
        <v>8</v>
      </c>
      <c r="L9" s="70" t="s">
        <v>6</v>
      </c>
      <c r="M9" s="71"/>
      <c r="N9" s="5" t="s">
        <v>7</v>
      </c>
      <c r="S9" s="6"/>
    </row>
    <row r="10" spans="2:19" ht="15" customHeight="1" thickBot="1" x14ac:dyDescent="0.3">
      <c r="B10" s="65"/>
      <c r="C10" s="59"/>
      <c r="D10" s="60"/>
      <c r="E10" s="61"/>
      <c r="F10" s="65"/>
      <c r="G10" s="65"/>
      <c r="H10" s="7" t="s">
        <v>10</v>
      </c>
      <c r="I10" s="67" t="s">
        <v>14</v>
      </c>
      <c r="J10" s="68"/>
      <c r="K10" s="8" t="s">
        <v>9</v>
      </c>
      <c r="L10" s="72" t="s">
        <v>25</v>
      </c>
      <c r="M10" s="73"/>
      <c r="N10" s="9" t="s">
        <v>5</v>
      </c>
      <c r="S10" s="10"/>
    </row>
    <row r="11" spans="2:19" ht="112.15" customHeight="1" thickBot="1" x14ac:dyDescent="0.3">
      <c r="B11" s="11">
        <v>1</v>
      </c>
      <c r="C11" s="53" t="s">
        <v>49</v>
      </c>
      <c r="D11" s="54" t="s">
        <v>29</v>
      </c>
      <c r="E11" s="55" t="s">
        <v>29</v>
      </c>
      <c r="F11" s="12">
        <v>1958</v>
      </c>
      <c r="G11" s="12"/>
      <c r="H11" s="12" t="s">
        <v>11</v>
      </c>
      <c r="I11" s="53" t="s">
        <v>42</v>
      </c>
      <c r="J11" s="55"/>
      <c r="K11" s="16">
        <f t="shared" ref="K11:K19" si="0">IF(C11="","",IF(H11="T7",N$5,IF(H11="T6",N$3,IF(H11="T5",N$4,IF(H11="T4",N$5,IF(H11="T3",N$6,IF(H11="T2",N$7,"")))))))</f>
        <v>520000</v>
      </c>
      <c r="L11" s="62">
        <f t="shared" ref="L11:L20" si="1">IF(F11="","",IF(K$2-F11&gt;=65,-40000,IF(OR(K$2-F11&gt;=60,K$2-F11&lt;15),-30000,"")))</f>
        <v>-40000</v>
      </c>
      <c r="M11" s="63"/>
      <c r="N11" s="17">
        <f t="shared" ref="N11:N19" si="2">IF(OR(C11="",K11=""),"",40000)</f>
        <v>40000</v>
      </c>
    </row>
    <row r="12" spans="2:19" ht="112.15" customHeight="1" thickBot="1" x14ac:dyDescent="0.3">
      <c r="B12" s="11">
        <v>2</v>
      </c>
      <c r="C12" s="53" t="s">
        <v>50</v>
      </c>
      <c r="D12" s="54" t="s">
        <v>30</v>
      </c>
      <c r="E12" s="55" t="s">
        <v>30</v>
      </c>
      <c r="F12" s="12">
        <v>1961</v>
      </c>
      <c r="G12" s="12"/>
      <c r="H12" s="12" t="s">
        <v>11</v>
      </c>
      <c r="I12" s="53" t="s">
        <v>42</v>
      </c>
      <c r="J12" s="55"/>
      <c r="K12" s="16">
        <f t="shared" si="0"/>
        <v>520000</v>
      </c>
      <c r="L12" s="62">
        <f t="shared" si="1"/>
        <v>-30000</v>
      </c>
      <c r="M12" s="63"/>
      <c r="N12" s="17">
        <f t="shared" si="2"/>
        <v>40000</v>
      </c>
    </row>
    <row r="13" spans="2:19" ht="112.15" customHeight="1" thickBot="1" x14ac:dyDescent="0.3">
      <c r="B13" s="11">
        <v>3</v>
      </c>
      <c r="C13" s="53" t="s">
        <v>61</v>
      </c>
      <c r="D13" s="54" t="s">
        <v>31</v>
      </c>
      <c r="E13" s="55" t="s">
        <v>31</v>
      </c>
      <c r="F13" s="12">
        <v>1954</v>
      </c>
      <c r="G13" s="12"/>
      <c r="H13" s="12" t="s">
        <v>11</v>
      </c>
      <c r="I13" s="53" t="s">
        <v>42</v>
      </c>
      <c r="J13" s="55"/>
      <c r="K13" s="16">
        <f t="shared" si="0"/>
        <v>520000</v>
      </c>
      <c r="L13" s="62">
        <f t="shared" si="1"/>
        <v>-40000</v>
      </c>
      <c r="M13" s="63"/>
      <c r="N13" s="17">
        <f t="shared" si="2"/>
        <v>40000</v>
      </c>
    </row>
    <row r="14" spans="2:19" ht="112.15" customHeight="1" thickBot="1" x14ac:dyDescent="0.3">
      <c r="B14" s="11">
        <v>4</v>
      </c>
      <c r="C14" s="53" t="s">
        <v>51</v>
      </c>
      <c r="D14" s="54" t="s">
        <v>32</v>
      </c>
      <c r="E14" s="55" t="s">
        <v>32</v>
      </c>
      <c r="F14" s="12">
        <v>1961</v>
      </c>
      <c r="G14" s="12"/>
      <c r="H14" s="12" t="s">
        <v>11</v>
      </c>
      <c r="I14" s="53" t="s">
        <v>52</v>
      </c>
      <c r="J14" s="55"/>
      <c r="K14" s="16">
        <f t="shared" si="0"/>
        <v>520000</v>
      </c>
      <c r="L14" s="62">
        <f t="shared" si="1"/>
        <v>-30000</v>
      </c>
      <c r="M14" s="63"/>
      <c r="N14" s="17">
        <f t="shared" si="2"/>
        <v>40000</v>
      </c>
    </row>
    <row r="15" spans="2:19" ht="112.15" customHeight="1" thickBot="1" x14ac:dyDescent="0.3">
      <c r="B15" s="11">
        <v>5</v>
      </c>
      <c r="C15" s="53" t="s">
        <v>53</v>
      </c>
      <c r="D15" s="54" t="s">
        <v>33</v>
      </c>
      <c r="E15" s="55" t="s">
        <v>33</v>
      </c>
      <c r="F15" s="12">
        <v>1968</v>
      </c>
      <c r="G15" s="12"/>
      <c r="H15" s="12" t="s">
        <v>39</v>
      </c>
      <c r="I15" s="53" t="s">
        <v>41</v>
      </c>
      <c r="J15" s="55"/>
      <c r="K15" s="16">
        <f t="shared" si="0"/>
        <v>500000</v>
      </c>
      <c r="L15" s="62" t="str">
        <f t="shared" si="1"/>
        <v/>
      </c>
      <c r="M15" s="63"/>
      <c r="N15" s="17">
        <f t="shared" si="2"/>
        <v>40000</v>
      </c>
    </row>
    <row r="16" spans="2:19" ht="112.15" customHeight="1" thickBot="1" x14ac:dyDescent="0.3">
      <c r="B16" s="11">
        <v>6</v>
      </c>
      <c r="C16" s="53" t="s">
        <v>54</v>
      </c>
      <c r="D16" s="54" t="s">
        <v>34</v>
      </c>
      <c r="E16" s="55" t="s">
        <v>34</v>
      </c>
      <c r="F16" s="12">
        <v>1971</v>
      </c>
      <c r="G16" s="12"/>
      <c r="H16" s="12" t="s">
        <v>11</v>
      </c>
      <c r="I16" s="53" t="s">
        <v>41</v>
      </c>
      <c r="J16" s="55"/>
      <c r="K16" s="16">
        <f t="shared" si="0"/>
        <v>520000</v>
      </c>
      <c r="L16" s="62" t="str">
        <f t="shared" si="1"/>
        <v/>
      </c>
      <c r="M16" s="63"/>
      <c r="N16" s="17">
        <f t="shared" si="2"/>
        <v>40000</v>
      </c>
    </row>
    <row r="17" spans="2:14" ht="112.15" customHeight="1" thickBot="1" x14ac:dyDescent="0.3">
      <c r="B17" s="11">
        <v>7</v>
      </c>
      <c r="C17" s="53" t="s">
        <v>55</v>
      </c>
      <c r="D17" s="54" t="s">
        <v>35</v>
      </c>
      <c r="E17" s="55" t="s">
        <v>35</v>
      </c>
      <c r="F17" s="12">
        <v>1971</v>
      </c>
      <c r="G17" s="12"/>
      <c r="H17" s="12" t="s">
        <v>11</v>
      </c>
      <c r="I17" s="53" t="s">
        <v>40</v>
      </c>
      <c r="J17" s="55"/>
      <c r="K17" s="16">
        <f t="shared" si="0"/>
        <v>520000</v>
      </c>
      <c r="L17" s="62" t="str">
        <f t="shared" si="1"/>
        <v/>
      </c>
      <c r="M17" s="63"/>
      <c r="N17" s="17">
        <f t="shared" si="2"/>
        <v>40000</v>
      </c>
    </row>
    <row r="18" spans="2:14" ht="112.15" customHeight="1" thickBot="1" x14ac:dyDescent="0.3">
      <c r="B18" s="11">
        <v>8</v>
      </c>
      <c r="C18" s="53" t="s">
        <v>56</v>
      </c>
      <c r="D18" s="54" t="s">
        <v>36</v>
      </c>
      <c r="E18" s="55" t="s">
        <v>36</v>
      </c>
      <c r="F18" s="12">
        <v>1957</v>
      </c>
      <c r="G18" s="12"/>
      <c r="H18" s="12" t="s">
        <v>11</v>
      </c>
      <c r="I18" s="53" t="s">
        <v>42</v>
      </c>
      <c r="J18" s="55"/>
      <c r="K18" s="16">
        <f t="shared" si="0"/>
        <v>520000</v>
      </c>
      <c r="L18" s="62">
        <f t="shared" si="1"/>
        <v>-40000</v>
      </c>
      <c r="M18" s="63"/>
      <c r="N18" s="17">
        <f t="shared" si="2"/>
        <v>40000</v>
      </c>
    </row>
    <row r="19" spans="2:14" ht="112.15" customHeight="1" thickBot="1" x14ac:dyDescent="0.3">
      <c r="B19" s="11">
        <v>9</v>
      </c>
      <c r="C19" s="53" t="s">
        <v>57</v>
      </c>
      <c r="D19" s="54" t="s">
        <v>37</v>
      </c>
      <c r="E19" s="55" t="s">
        <v>37</v>
      </c>
      <c r="F19" s="12">
        <v>1961</v>
      </c>
      <c r="G19" s="12"/>
      <c r="H19" s="12" t="s">
        <v>12</v>
      </c>
      <c r="I19" s="53" t="s">
        <v>42</v>
      </c>
      <c r="J19" s="55"/>
      <c r="K19" s="16">
        <f t="shared" si="0"/>
        <v>540000</v>
      </c>
      <c r="L19" s="62">
        <f t="shared" si="1"/>
        <v>-30000</v>
      </c>
      <c r="M19" s="63"/>
      <c r="N19" s="17">
        <f t="shared" si="2"/>
        <v>40000</v>
      </c>
    </row>
    <row r="20" spans="2:14" ht="112.15" customHeight="1" thickBot="1" x14ac:dyDescent="0.3">
      <c r="B20" s="13">
        <v>10</v>
      </c>
      <c r="C20" s="45" t="s">
        <v>58</v>
      </c>
      <c r="D20" s="46" t="s">
        <v>38</v>
      </c>
      <c r="E20" s="47" t="s">
        <v>38</v>
      </c>
      <c r="F20" s="14">
        <v>1989</v>
      </c>
      <c r="G20" s="14"/>
      <c r="H20" s="14" t="s">
        <v>20</v>
      </c>
      <c r="I20" s="53" t="s">
        <v>42</v>
      </c>
      <c r="J20" s="55"/>
      <c r="K20" s="18">
        <f t="shared" ref="K20" si="3">IF(E20="","",IF(H20="T7",N$5,IF(H20="T6",N$3,IF(H20="T5",N$4,IF(H20="T4",N$5,IF(H20="T3",N$6,IF(H20="T2",N$7,"")))))))</f>
        <v>460000</v>
      </c>
      <c r="L20" s="62" t="str">
        <f t="shared" si="1"/>
        <v/>
      </c>
      <c r="M20" s="63"/>
      <c r="N20" s="17">
        <f t="shared" ref="N20" si="4">IF(OR(E20="",K20=""),"",40000)</f>
        <v>40000</v>
      </c>
    </row>
    <row r="21" spans="2:14" x14ac:dyDescent="0.25">
      <c r="B21" s="22"/>
      <c r="C21" s="22"/>
      <c r="D21" s="22"/>
      <c r="E21" s="23"/>
      <c r="G21" s="20" t="s">
        <v>16</v>
      </c>
      <c r="H21" s="66">
        <f>SUM(K21:N21)</f>
        <v>5330000</v>
      </c>
      <c r="I21" s="66"/>
      <c r="J21" s="66"/>
      <c r="K21" s="15">
        <f>SUM(K11:K20)</f>
        <v>5140000</v>
      </c>
      <c r="L21" s="69">
        <f t="shared" ref="L21:N21" si="5">SUM(L11:L20)</f>
        <v>-210000</v>
      </c>
      <c r="M21" s="69">
        <f t="shared" si="5"/>
        <v>0</v>
      </c>
      <c r="N21" s="15">
        <f t="shared" si="5"/>
        <v>400000</v>
      </c>
    </row>
    <row r="22" spans="2:14" x14ac:dyDescent="0.25">
      <c r="B22" s="22"/>
      <c r="C22" s="22"/>
      <c r="D22" s="22"/>
      <c r="E22" s="23"/>
      <c r="F22" s="22"/>
      <c r="G22" s="23" t="s">
        <v>43</v>
      </c>
      <c r="H22" s="1" t="s">
        <v>59</v>
      </c>
    </row>
    <row r="23" spans="2:14" x14ac:dyDescent="0.25">
      <c r="B23" s="22"/>
      <c r="C23" s="22"/>
      <c r="D23" s="22"/>
      <c r="E23" s="23"/>
      <c r="F23" s="22"/>
      <c r="G23" s="23" t="s">
        <v>60</v>
      </c>
    </row>
  </sheetData>
  <sheetProtection algorithmName="SHA-512" hashValue="BMBOLKcNNj4A8qgoSpQlDBitTQtZBmePYIABo3tGrSfvAdjbYBL/msdDyfPGdzdm/cCQRABrMT5yM2oDuGXEpw==" saltValue="IDkNnC36BEQRvJoLox80Sw==" spinCount="100000" sheet="1" scenarios="1"/>
  <mergeCells count="52">
    <mergeCell ref="L9:M9"/>
    <mergeCell ref="L10:M10"/>
    <mergeCell ref="L11:M11"/>
    <mergeCell ref="L12:M12"/>
    <mergeCell ref="L13:M13"/>
    <mergeCell ref="L20:M20"/>
    <mergeCell ref="L21:M21"/>
    <mergeCell ref="L14:M14"/>
    <mergeCell ref="L15:M15"/>
    <mergeCell ref="L16:M16"/>
    <mergeCell ref="L17:M17"/>
    <mergeCell ref="L18:M18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20:E20"/>
    <mergeCell ref="J5:L5"/>
    <mergeCell ref="J6:L6"/>
    <mergeCell ref="E5:F5"/>
    <mergeCell ref="D6:F6"/>
    <mergeCell ref="C15:E15"/>
    <mergeCell ref="C16:E16"/>
    <mergeCell ref="C17:E17"/>
    <mergeCell ref="C18:E18"/>
    <mergeCell ref="C19:E19"/>
    <mergeCell ref="C9:E10"/>
    <mergeCell ref="C11:E11"/>
    <mergeCell ref="C12:E12"/>
    <mergeCell ref="C13:E13"/>
    <mergeCell ref="C14:E14"/>
    <mergeCell ref="L19:M19"/>
    <mergeCell ref="B3:E3"/>
    <mergeCell ref="B4:C4"/>
    <mergeCell ref="B5:D5"/>
    <mergeCell ref="B6:C6"/>
    <mergeCell ref="H5:I5"/>
    <mergeCell ref="H6:I6"/>
    <mergeCell ref="F3:J3"/>
    <mergeCell ref="D4:K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ADMINS</cp:lastModifiedBy>
  <dcterms:created xsi:type="dcterms:W3CDTF">2024-02-19T01:35:45Z</dcterms:created>
  <dcterms:modified xsi:type="dcterms:W3CDTF">2024-03-24T14:40:59Z</dcterms:modified>
</cp:coreProperties>
</file>