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ong ban\Bong ban Thanh Luong\Pingtour 2024\cac doi dk\"/>
    </mc:Choice>
  </mc:AlternateContent>
  <xr:revisionPtr revIDLastSave="0" documentId="13_ncr:1_{6CFC044D-BE3B-435A-A2C8-C853F59CE9E9}" xr6:coauthVersionLast="47" xr6:coauthVersionMax="47" xr10:uidLastSave="{00000000-0000-0000-0000-000000000000}"/>
  <bookViews>
    <workbookView xWindow="-60" yWindow="-60" windowWidth="28920" windowHeight="15720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<sst xmlns="http://schemas.openxmlformats.org/spreadsheetml/2006/main" count="85" uniqueCount="62">
  <si>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</si>
  <si>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</si>
  <si>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</si>
  <si>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</si>
  <si>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</si>
  <si>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</si>
  <si>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</si>
  <si>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</si>
  <si>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</si>
  <si>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</si>
  <si>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</si>
  <si>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</si>
  <si>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</si>
  <si>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</si>
  <si>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</si>
  <si>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</si>
  <si>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</si>
  <si>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</si>
  <si>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</si>
  <si>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</si>
  <si>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</si>
  <si>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</si>
  <si>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</si>
  <si>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</si>
  <si>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</si>
  <si>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</si>
  <si>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</si>
  <si>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</si>
  <si>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</si>
  <si>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Lưu Quý Đào (Đội_Trưởng)</t>
  </si>
  <si>
    <t>Trần Nam Việt (Phó_ĐộiTrưởng)</t>
  </si>
  <si>
    <t>Trần Thanh Bình</t>
  </si>
  <si>
    <t>Nguyễn Tất Thọ</t>
  </si>
  <si>
    <t>Đoàn Văn Lương</t>
  </si>
  <si>
    <t>Nguyễn Duy Long</t>
  </si>
  <si>
    <t>Đỗ Thái Sơn</t>
  </si>
  <si>
    <t>Nguyễn Bắc Trung</t>
  </si>
  <si>
    <t>Nguyễn Tuấn Anh</t>
  </si>
  <si>
    <t>T4</t>
  </si>
  <si>
    <t>Vđv cũ</t>
  </si>
  <si>
    <t>Vđv mới</t>
  </si>
  <si>
    <t xml:space="preserve">Vđv mới </t>
  </si>
  <si>
    <t xml:space="preserve">Lạc Đà Bay </t>
  </si>
  <si>
    <t xml:space="preserve">Nguyễn Trung Kiên </t>
  </si>
  <si>
    <t>Nguyễn Trung Kiên  (Đội_Trưởng)</t>
  </si>
  <si>
    <t xml:space="preserve">Vđv cũ  </t>
  </si>
  <si>
    <t>Đt 0865555639</t>
  </si>
  <si>
    <t>Dương Anh Tú</t>
  </si>
  <si>
    <t>;0967655665</t>
  </si>
  <si>
    <t xml:space="preserve">Dương Anh Tú </t>
  </si>
  <si>
    <t xml:space="preserve">Lê Thanh Thông </t>
  </si>
  <si>
    <t xml:space="preserve">Phạm Văn Sơn </t>
  </si>
  <si>
    <t xml:space="preserve">Nguyễn Mạnh Linh </t>
  </si>
  <si>
    <t>Vũ Trần Quang</t>
  </si>
  <si>
    <t xml:space="preserve">Tô Hữu Toản </t>
  </si>
  <si>
    <t xml:space="preserve">Vũ Đức Minh </t>
  </si>
  <si>
    <t xml:space="preserve">cọc </t>
  </si>
  <si>
    <t xml:space="preserve">  </t>
  </si>
  <si>
    <t>Nguyễn Quang Mạnh</t>
  </si>
  <si>
    <t xml:space="preserve">2.3 tr </t>
  </si>
  <si>
    <t xml:space="preserve">tổng  : 7 190 000 đ </t>
  </si>
  <si>
    <t xml:space="preserve">Tâng 2 Chung cư A2 Đền Lừ- Phường Hoàng Văn Thụ - Quận Hoàng Mai Hà Nội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</si>
</sst>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109483</xdr:colOff>
      <xdr:row>10</xdr:row>
      <xdr:rowOff>21897</xdr:rowOff>
    </xdr:from>
    <xdr:to>
      <xdr:col>6</xdr:col>
      <xdr:colOff>1193363</xdr:colOff>
      <xdr:row>10</xdr:row>
      <xdr:rowOff>1379482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717A61-945E-FF61-D1FF-378710F5E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9052" y="2003535"/>
          <a:ext cx="1083880" cy="1357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43793</xdr:colOff>
      <xdr:row>11</xdr:row>
      <xdr:rowOff>32845</xdr:rowOff>
    </xdr:from>
    <xdr:to>
      <xdr:col>6</xdr:col>
      <xdr:colOff>1182414</xdr:colOff>
      <xdr:row>11</xdr:row>
      <xdr:rowOff>1401379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27BE35-C232-C175-4C78-C5C227549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3362" y="3437759"/>
          <a:ext cx="1138621" cy="13685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10949</xdr:colOff>
      <xdr:row>11</xdr:row>
      <xdr:rowOff>1390432</xdr:rowOff>
    </xdr:from>
    <xdr:to>
      <xdr:col>6</xdr:col>
      <xdr:colOff>1313793</xdr:colOff>
      <xdr:row>12</xdr:row>
      <xdr:rowOff>1390432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AEEE915-2AB4-2585-925B-AFCC88C95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0518" y="4795346"/>
          <a:ext cx="1302844" cy="1423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13</xdr:row>
      <xdr:rowOff>43793</xdr:rowOff>
    </xdr:from>
    <xdr:to>
      <xdr:col>7</xdr:col>
      <xdr:colOff>0</xdr:colOff>
      <xdr:row>13</xdr:row>
      <xdr:rowOff>1313792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0606DB0-D42C-A2E0-CFF3-9DF1F70A8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569" y="6295259"/>
          <a:ext cx="1379483" cy="1269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86591</xdr:colOff>
      <xdr:row>14</xdr:row>
      <xdr:rowOff>0</xdr:rowOff>
    </xdr:from>
    <xdr:to>
      <xdr:col>6</xdr:col>
      <xdr:colOff>1226704</xdr:colOff>
      <xdr:row>15</xdr:row>
      <xdr:rowOff>9236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8F22875-512B-E14D-79FD-6FF3E3E4E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6705" y="7663295"/>
          <a:ext cx="1140113" cy="1423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43296</xdr:colOff>
      <xdr:row>16</xdr:row>
      <xdr:rowOff>43295</xdr:rowOff>
    </xdr:from>
    <xdr:to>
      <xdr:col>6</xdr:col>
      <xdr:colOff>1255568</xdr:colOff>
      <xdr:row>17</xdr:row>
      <xdr:rowOff>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286FD90-D65B-3817-0CEC-0D1251BB22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3410" y="10535227"/>
          <a:ext cx="1212272" cy="13710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72159</xdr:colOff>
      <xdr:row>17</xdr:row>
      <xdr:rowOff>0</xdr:rowOff>
    </xdr:from>
    <xdr:to>
      <xdr:col>6</xdr:col>
      <xdr:colOff>1226704</xdr:colOff>
      <xdr:row>18</xdr:row>
      <xdr:rowOff>43296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60C353D-CEDE-3E28-16AA-985A4ED7C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2273" y="11906250"/>
          <a:ext cx="1154545" cy="1457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86590</xdr:colOff>
      <xdr:row>17</xdr:row>
      <xdr:rowOff>1399887</xdr:rowOff>
    </xdr:from>
    <xdr:to>
      <xdr:col>6</xdr:col>
      <xdr:colOff>1284431</xdr:colOff>
      <xdr:row>19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F2658A9B-EAD6-9763-8792-DCC379208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6704" y="13306137"/>
          <a:ext cx="1197841" cy="1428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52532</xdr:colOff>
      <xdr:row>15</xdr:row>
      <xdr:rowOff>15009</xdr:rowOff>
    </xdr:from>
    <xdr:to>
      <xdr:col>6</xdr:col>
      <xdr:colOff>1257300</xdr:colOff>
      <xdr:row>15</xdr:row>
      <xdr:rowOff>1370733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815701C-B606-6459-C321-B2613F422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2357" y="9101859"/>
          <a:ext cx="1204768" cy="1355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9" zoomScaleNormal="100" workbookViewId="0">
      <selection activeCell="R13" sqref="R13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67" t="s">
        <v>19</v>
      </c>
      <c r="C3" s="67"/>
      <c r="D3" s="67"/>
      <c r="E3" s="68"/>
      <c r="F3" s="71" t="s">
        <v>42</v>
      </c>
      <c r="G3" s="72"/>
      <c r="H3" s="72"/>
      <c r="I3" s="72"/>
      <c r="J3" s="73"/>
      <c r="K3" s="19"/>
      <c r="L3" s="21"/>
      <c r="M3" s="30" t="s">
        <v>20</v>
      </c>
      <c r="N3" s="31">
        <v>460000</v>
      </c>
    </row>
    <row r="4" spans="2:19" ht="18" customHeight="1" x14ac:dyDescent="0.25">
      <c r="B4" s="67" t="s">
        <v>27</v>
      </c>
      <c r="C4" s="68"/>
      <c r="D4" s="71" t="s">
        <v>61</v>
      </c>
      <c r="E4" s="72"/>
      <c r="F4" s="72"/>
      <c r="G4" s="72"/>
      <c r="H4" s="72"/>
      <c r="I4" s="72"/>
      <c r="J4" s="72"/>
      <c r="K4" s="73"/>
      <c r="L4" s="36"/>
      <c r="M4" s="30" t="s">
        <v>17</v>
      </c>
      <c r="N4" s="31">
        <v>480000</v>
      </c>
    </row>
    <row r="5" spans="2:19" ht="18" customHeight="1" x14ac:dyDescent="0.25">
      <c r="B5" s="67" t="s">
        <v>28</v>
      </c>
      <c r="C5" s="67"/>
      <c r="D5" s="68"/>
      <c r="E5" s="60" t="s">
        <v>43</v>
      </c>
      <c r="F5" s="61"/>
      <c r="G5" s="19" t="s">
        <v>46</v>
      </c>
      <c r="H5" s="69" t="s">
        <v>15</v>
      </c>
      <c r="I5" s="70"/>
      <c r="J5" s="57"/>
      <c r="K5" s="58"/>
      <c r="L5" s="59"/>
      <c r="M5" s="30" t="s">
        <v>24</v>
      </c>
      <c r="N5" s="31">
        <v>500000</v>
      </c>
    </row>
    <row r="6" spans="2:19" ht="18" customHeight="1" x14ac:dyDescent="0.25">
      <c r="B6" s="67" t="s">
        <v>26</v>
      </c>
      <c r="C6" s="68"/>
      <c r="D6" s="57" t="s">
        <v>47</v>
      </c>
      <c r="E6" s="58"/>
      <c r="F6" s="59"/>
      <c r="G6" s="37" t="s">
        <v>48</v>
      </c>
      <c r="H6" s="69" t="s">
        <v>15</v>
      </c>
      <c r="I6" s="70"/>
      <c r="J6" s="57"/>
      <c r="K6" s="58"/>
      <c r="L6" s="59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45" t="s">
        <v>0</v>
      </c>
      <c r="C9" s="48" t="s">
        <v>1</v>
      </c>
      <c r="D9" s="63"/>
      <c r="E9" s="49"/>
      <c r="F9" s="45" t="s">
        <v>2</v>
      </c>
      <c r="G9" s="45" t="s">
        <v>3</v>
      </c>
      <c r="H9" s="4" t="s">
        <v>4</v>
      </c>
      <c r="I9" s="48" t="s">
        <v>13</v>
      </c>
      <c r="J9" s="49"/>
      <c r="K9" s="3" t="s">
        <v>8</v>
      </c>
      <c r="L9" s="38" t="s">
        <v>6</v>
      </c>
      <c r="M9" s="39"/>
      <c r="N9" s="5" t="s">
        <v>7</v>
      </c>
      <c r="S9" s="6"/>
    </row>
    <row r="10" spans="2:19" ht="15" customHeight="1" thickBot="1" x14ac:dyDescent="0.3">
      <c r="B10" s="46"/>
      <c r="C10" s="64"/>
      <c r="D10" s="65"/>
      <c r="E10" s="66"/>
      <c r="F10" s="46"/>
      <c r="G10" s="46"/>
      <c r="H10" s="7" t="s">
        <v>10</v>
      </c>
      <c r="I10" s="50" t="s">
        <v>14</v>
      </c>
      <c r="J10" s="51"/>
      <c r="K10" s="8" t="s">
        <v>9</v>
      </c>
      <c r="L10" s="40" t="s">
        <v>25</v>
      </c>
      <c r="M10" s="41"/>
      <c r="N10" s="9" t="s">
        <v>5</v>
      </c>
      <c r="S10" s="10"/>
    </row>
    <row r="11" spans="2:19" ht="112.15" customHeight="1" thickBot="1" x14ac:dyDescent="0.3">
      <c r="B11" s="11">
        <v>1</v>
      </c>
      <c r="C11" s="52" t="s">
        <v>44</v>
      </c>
      <c r="D11" s="62" t="s">
        <v>29</v>
      </c>
      <c r="E11" s="53" t="s">
        <v>29</v>
      </c>
      <c r="F11" s="12">
        <v>1979</v>
      </c>
      <c r="G11" s="12"/>
      <c r="H11" s="12" t="s">
        <v>11</v>
      </c>
      <c r="I11" s="52" t="s">
        <v>45</v>
      </c>
      <c r="J11" s="53"/>
      <c r="K11" s="16">
        <f t="shared" ref="K11:K19" si="0">IF(C11="","",IF(H11="T7",N$5,IF(H11="T6",N$3,IF(H11="T5",N$4,IF(H11="T4",N$5,IF(H11="T3",N$6,IF(H11="T2",N$7,"")))))))</f>
        <v>520000</v>
      </c>
      <c r="L11" s="42" t="str">
        <f t="shared" ref="L11:L20" si="1">IF(F11="","",IF(K$2-F11&gt;=65,-40000,IF(OR(K$2-F11&gt;=60,K$2-F11&lt;15),-30000,"")))</f>
        <v/>
      </c>
      <c r="M11" s="43"/>
      <c r="N11" s="17">
        <f t="shared" ref="N11:N19" si="2">IF(OR(C11="",K11=""),"",40000)</f>
        <v>40000</v>
      </c>
    </row>
    <row r="12" spans="2:19" ht="112.15" customHeight="1" thickBot="1" x14ac:dyDescent="0.3">
      <c r="B12" s="11">
        <v>2</v>
      </c>
      <c r="C12" s="52" t="s">
        <v>49</v>
      </c>
      <c r="D12" s="62" t="s">
        <v>30</v>
      </c>
      <c r="E12" s="53" t="s">
        <v>30</v>
      </c>
      <c r="F12" s="12">
        <v>1983</v>
      </c>
      <c r="G12" s="12"/>
      <c r="H12" s="12" t="s">
        <v>11</v>
      </c>
      <c r="I12" s="52" t="s">
        <v>45</v>
      </c>
      <c r="J12" s="53"/>
      <c r="K12" s="16">
        <f t="shared" si="0"/>
        <v>520000</v>
      </c>
      <c r="L12" s="42" t="str">
        <f t="shared" si="1"/>
        <v/>
      </c>
      <c r="M12" s="43"/>
      <c r="N12" s="17">
        <f t="shared" si="2"/>
        <v>40000</v>
      </c>
    </row>
    <row r="13" spans="2:19" ht="112.15" customHeight="1" thickBot="1" x14ac:dyDescent="0.3">
      <c r="B13" s="11">
        <v>3</v>
      </c>
      <c r="C13" s="52" t="s">
        <v>50</v>
      </c>
      <c r="D13" s="62" t="s">
        <v>31</v>
      </c>
      <c r="E13" s="53" t="s">
        <v>31</v>
      </c>
      <c r="F13" s="12">
        <v>1985</v>
      </c>
      <c r="G13" s="12"/>
      <c r="H13" s="12" t="s">
        <v>17</v>
      </c>
      <c r="I13" s="52" t="s">
        <v>45</v>
      </c>
      <c r="J13" s="53"/>
      <c r="K13" s="16">
        <f t="shared" si="0"/>
        <v>480000</v>
      </c>
      <c r="L13" s="42" t="str">
        <f t="shared" si="1"/>
        <v/>
      </c>
      <c r="M13" s="43"/>
      <c r="N13" s="17">
        <f t="shared" si="2"/>
        <v>40000</v>
      </c>
    </row>
    <row r="14" spans="2:19" ht="112.15" customHeight="1" thickBot="1" x14ac:dyDescent="0.3">
      <c r="B14" s="11">
        <v>4</v>
      </c>
      <c r="C14" s="52" t="s">
        <v>51</v>
      </c>
      <c r="D14" s="62" t="s">
        <v>32</v>
      </c>
      <c r="E14" s="53" t="s">
        <v>32</v>
      </c>
      <c r="F14" s="12">
        <v>1996</v>
      </c>
      <c r="G14" s="12"/>
      <c r="H14" s="12" t="s">
        <v>11</v>
      </c>
      <c r="I14" s="52" t="s">
        <v>41</v>
      </c>
      <c r="J14" s="53"/>
      <c r="K14" s="16">
        <f t="shared" si="0"/>
        <v>520000</v>
      </c>
      <c r="L14" s="42" t="str">
        <f t="shared" si="1"/>
        <v/>
      </c>
      <c r="M14" s="43"/>
      <c r="N14" s="17">
        <f t="shared" si="2"/>
        <v>40000</v>
      </c>
    </row>
    <row r="15" spans="2:19" ht="112.15" customHeight="1" thickBot="1" x14ac:dyDescent="0.3">
      <c r="B15" s="11">
        <v>5</v>
      </c>
      <c r="C15" s="52" t="s">
        <v>52</v>
      </c>
      <c r="D15" s="62" t="s">
        <v>33</v>
      </c>
      <c r="E15" s="53" t="s">
        <v>33</v>
      </c>
      <c r="F15" s="12">
        <v>1987</v>
      </c>
      <c r="G15" s="12"/>
      <c r="H15" s="12" t="s">
        <v>17</v>
      </c>
      <c r="I15" s="52" t="s">
        <v>39</v>
      </c>
      <c r="J15" s="53"/>
      <c r="K15" s="16">
        <f t="shared" si="0"/>
        <v>480000</v>
      </c>
      <c r="L15" s="42" t="str">
        <f t="shared" si="1"/>
        <v/>
      </c>
      <c r="M15" s="43"/>
      <c r="N15" s="17">
        <f t="shared" si="2"/>
        <v>40000</v>
      </c>
    </row>
    <row r="16" spans="2:19" ht="112.15" customHeight="1" thickBot="1" x14ac:dyDescent="0.3">
      <c r="B16" s="11">
        <v>6</v>
      </c>
      <c r="C16" s="52" t="s">
        <v>58</v>
      </c>
      <c r="D16" s="62"/>
      <c r="E16" s="53"/>
      <c r="F16" s="12">
        <v>1988</v>
      </c>
      <c r="G16" s="12"/>
      <c r="H16" s="12" t="s">
        <v>11</v>
      </c>
      <c r="I16" s="52" t="s">
        <v>40</v>
      </c>
      <c r="J16" s="53"/>
      <c r="K16" s="16">
        <f t="shared" si="0"/>
        <v>520000</v>
      </c>
      <c r="L16" s="42" t="str">
        <f t="shared" si="1"/>
        <v/>
      </c>
      <c r="M16" s="43"/>
      <c r="N16" s="17">
        <f t="shared" si="2"/>
        <v>40000</v>
      </c>
    </row>
    <row r="17" spans="2:14" ht="112.15" customHeight="1" thickBot="1" x14ac:dyDescent="0.3">
      <c r="B17" s="11">
        <v>7</v>
      </c>
      <c r="C17" s="52" t="s">
        <v>53</v>
      </c>
      <c r="D17" s="62" t="s">
        <v>34</v>
      </c>
      <c r="E17" s="53" t="s">
        <v>34</v>
      </c>
      <c r="F17" s="12">
        <v>1979</v>
      </c>
      <c r="G17" s="12"/>
      <c r="H17" s="12" t="s">
        <v>38</v>
      </c>
      <c r="I17" s="52" t="s">
        <v>39</v>
      </c>
      <c r="J17" s="53"/>
      <c r="K17" s="16">
        <f t="shared" si="0"/>
        <v>500000</v>
      </c>
      <c r="L17" s="42" t="str">
        <f t="shared" si="1"/>
        <v/>
      </c>
      <c r="M17" s="43"/>
      <c r="N17" s="17">
        <f t="shared" si="2"/>
        <v>40000</v>
      </c>
    </row>
    <row r="18" spans="2:14" ht="112.15" customHeight="1" thickBot="1" x14ac:dyDescent="0.3">
      <c r="B18" s="11">
        <v>8</v>
      </c>
      <c r="C18" s="52" t="s">
        <v>54</v>
      </c>
      <c r="D18" s="62" t="s">
        <v>35</v>
      </c>
      <c r="E18" s="53" t="s">
        <v>35</v>
      </c>
      <c r="F18" s="12">
        <v>1963</v>
      </c>
      <c r="G18" s="12"/>
      <c r="H18" s="12" t="s">
        <v>11</v>
      </c>
      <c r="I18" s="52" t="s">
        <v>45</v>
      </c>
      <c r="J18" s="53"/>
      <c r="K18" s="16">
        <f t="shared" si="0"/>
        <v>520000</v>
      </c>
      <c r="L18" s="42">
        <f t="shared" si="1"/>
        <v>-30000</v>
      </c>
      <c r="M18" s="43"/>
      <c r="N18" s="17">
        <f t="shared" si="2"/>
        <v>40000</v>
      </c>
    </row>
    <row r="19" spans="2:14" ht="112.15" customHeight="1" thickBot="1" x14ac:dyDescent="0.3">
      <c r="B19" s="11">
        <v>9</v>
      </c>
      <c r="C19" s="52" t="s">
        <v>55</v>
      </c>
      <c r="D19" s="62" t="s">
        <v>36</v>
      </c>
      <c r="E19" s="53" t="s">
        <v>36</v>
      </c>
      <c r="F19" s="12">
        <v>1975</v>
      </c>
      <c r="G19" s="12"/>
      <c r="H19" s="12" t="s">
        <v>38</v>
      </c>
      <c r="I19" s="52" t="s">
        <v>45</v>
      </c>
      <c r="J19" s="53"/>
      <c r="K19" s="16">
        <f t="shared" si="0"/>
        <v>500000</v>
      </c>
      <c r="L19" s="42" t="str">
        <f t="shared" si="1"/>
        <v/>
      </c>
      <c r="M19" s="43"/>
      <c r="N19" s="17">
        <f t="shared" si="2"/>
        <v>40000</v>
      </c>
    </row>
    <row r="20" spans="2:14" ht="112.15" customHeight="1" thickBot="1" x14ac:dyDescent="0.3">
      <c r="B20" s="13">
        <v>10</v>
      </c>
      <c r="C20" s="54" t="s">
        <v>57</v>
      </c>
      <c r="D20" s="55" t="s">
        <v>37</v>
      </c>
      <c r="E20" s="56" t="s">
        <v>37</v>
      </c>
      <c r="F20" s="14"/>
      <c r="G20" s="14"/>
      <c r="H20" s="14"/>
      <c r="I20" s="52"/>
      <c r="J20" s="53"/>
      <c r="K20" s="18" t="str">
        <f t="shared" ref="K20" si="3">IF(E20="","",IF(H20="T7",N$5,IF(H20="T6",N$3,IF(H20="T5",N$4,IF(H20="T4",N$5,IF(H20="T3",N$6,IF(H20="T2",N$7,"")))))))</f>
        <v/>
      </c>
      <c r="L20" s="42" t="str">
        <f t="shared" si="1"/>
        <v/>
      </c>
      <c r="M20" s="43"/>
      <c r="N20" s="17" t="str">
        <f t="shared" ref="N20" si="4">IF(OR(E20="",K20=""),"",40000)</f>
        <v/>
      </c>
    </row>
    <row r="21" spans="2:14" x14ac:dyDescent="0.25">
      <c r="B21" s="22"/>
      <c r="C21" s="22"/>
      <c r="D21" s="22"/>
      <c r="E21" s="23"/>
      <c r="G21" s="20" t="s">
        <v>16</v>
      </c>
      <c r="H21" s="47">
        <f>SUM(K21:N21)</f>
        <v>4890000</v>
      </c>
      <c r="I21" s="47"/>
      <c r="J21" s="47"/>
      <c r="K21" s="15">
        <f>SUM(K11:K20)</f>
        <v>4560000</v>
      </c>
      <c r="L21" s="44">
        <f t="shared" ref="L21:N21" si="5">SUM(L11:L20)</f>
        <v>-30000</v>
      </c>
      <c r="M21" s="44">
        <f t="shared" si="5"/>
        <v>0</v>
      </c>
      <c r="N21" s="15">
        <f t="shared" si="5"/>
        <v>360000</v>
      </c>
    </row>
    <row r="22" spans="2:14" x14ac:dyDescent="0.25">
      <c r="B22" s="22"/>
      <c r="C22" s="22"/>
      <c r="D22" s="22"/>
      <c r="E22" s="23"/>
      <c r="F22" s="22"/>
      <c r="G22" s="23" t="s">
        <v>56</v>
      </c>
      <c r="H22" s="1" t="s">
        <v>59</v>
      </c>
    </row>
    <row r="23" spans="2:14" x14ac:dyDescent="0.25">
      <c r="B23" s="22"/>
      <c r="C23" s="22"/>
      <c r="D23" s="22"/>
      <c r="E23" s="23"/>
      <c r="F23" s="22"/>
      <c r="G23" s="23" t="s">
        <v>60</v>
      </c>
    </row>
  </sheetData>
  <sheetProtection algorithmName="SHA-512" hashValue="BMBOLKcNNj4A8qgoSpQlDBitTQtZBmePYIABo3tGrSfvAdjbYBL/msdDyfPGdzdm/cCQRABrMT5yM2oDuGXEpw==" saltValue="IDkNnC36BEQRvJoLox80Sw==" spinCount="100000" sheet="1" scenarios="1"/>
  <mergeCells count="52">
    <mergeCell ref="B3:E3"/>
    <mergeCell ref="B4:C4"/>
    <mergeCell ref="B5:D5"/>
    <mergeCell ref="B6:C6"/>
    <mergeCell ref="H5:I5"/>
    <mergeCell ref="H6:I6"/>
    <mergeCell ref="F3:J3"/>
    <mergeCell ref="D4:K4"/>
    <mergeCell ref="C20:E20"/>
    <mergeCell ref="J5:L5"/>
    <mergeCell ref="J6:L6"/>
    <mergeCell ref="E5:F5"/>
    <mergeCell ref="D6:F6"/>
    <mergeCell ref="C15:E15"/>
    <mergeCell ref="C16:E16"/>
    <mergeCell ref="C17:E17"/>
    <mergeCell ref="C18:E18"/>
    <mergeCell ref="C19:E19"/>
    <mergeCell ref="C9:E10"/>
    <mergeCell ref="C11:E11"/>
    <mergeCell ref="C12:E12"/>
    <mergeCell ref="C13:E13"/>
    <mergeCell ref="C14:E14"/>
    <mergeCell ref="L19:M19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L20:M20"/>
    <mergeCell ref="L21:M21"/>
    <mergeCell ref="L14:M14"/>
    <mergeCell ref="L15:M15"/>
    <mergeCell ref="L16:M16"/>
    <mergeCell ref="L17:M17"/>
    <mergeCell ref="L18:M18"/>
    <mergeCell ref="L9:M9"/>
    <mergeCell ref="L10:M10"/>
    <mergeCell ref="L11:M11"/>
    <mergeCell ref="L12:M12"/>
    <mergeCell ref="L13:M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2024-03-25T02:26:51Z</dcterms:modified>
</cp:coreProperties>
</file>