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4\cac doi dk\"/>
    </mc:Choice>
  </mc:AlternateContent>
  <xr:revisionPtr revIDLastSave="0" documentId="13_ncr:1_{9A429CEB-343B-44BB-BC64-FD5773E269CA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<sst xmlns="http://schemas.openxmlformats.org/spreadsheetml/2006/main" count="80" uniqueCount="55">
  <si>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</si>
  <si>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</si>
  <si>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</si>
  <si>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</si>
  <si>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</si>
  <si>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</si>
  <si>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</si>
  <si>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</si>
  <si>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</si>
  <si>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</si>
  <si>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</si>
  <si>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</si>
  <si>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</si>
  <si>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</si>
  <si>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</si>
  <si>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</si>
  <si>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</si>
  <si>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</si>
  <si>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</si>
  <si>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</si>
  <si>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</si>
  <si>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</si>
  <si>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</si>
  <si>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</si>
  <si>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</si>
  <si>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</si>
  <si>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</si>
  <si>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</si>
  <si>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</si>
  <si>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Lưu Quý Đào (Đội_Trưởng)</t>
  </si>
  <si>
    <t>Trần Nam Việt (Phó_ĐộiTrưởng)</t>
  </si>
  <si>
    <t>Trần Thanh Bình</t>
  </si>
  <si>
    <t>Nguyễn Tất Thọ</t>
  </si>
  <si>
    <t>Vũ Ngọc Quỳnh</t>
  </si>
  <si>
    <t>Nguyễn Duy Long</t>
  </si>
  <si>
    <t>Đỗ Thái Sơn</t>
  </si>
  <si>
    <t>Nguyễn Bắc Trung</t>
  </si>
  <si>
    <t>Nguyễn Tuấn Anh</t>
  </si>
  <si>
    <t>T4</t>
  </si>
  <si>
    <t>Vđv mới</t>
  </si>
  <si>
    <t>Nguyễn Thị Dịu (Đội_Trưởng)</t>
  </si>
  <si>
    <t xml:space="preserve">Vđv mới </t>
  </si>
  <si>
    <t>Nguyễn Hoàng Linh</t>
  </si>
  <si>
    <t xml:space="preserve">Nguyễn Minh Hiếu </t>
  </si>
  <si>
    <t>Nguyễn Chí Khánh</t>
  </si>
  <si>
    <t>Nguyễn Đức Văn</t>
  </si>
  <si>
    <t>Phạm Thanh Bình</t>
  </si>
  <si>
    <t>Phạm Công Trụ</t>
  </si>
  <si>
    <t>Cung thể thao Quần Ngựa 30 Văn Cao, Ba Đình, HN</t>
  </si>
  <si>
    <t>Clb Quần Ngưa</t>
  </si>
  <si>
    <t>Nguyễn Thị Dịu</t>
  </si>
  <si>
    <t>Đt.093 463 8069</t>
  </si>
  <si>
    <t>Đặng Thị Minh Thục</t>
  </si>
  <si>
    <t>Nguyen Diu</t>
  </si>
  <si>
    <t>Vũ Minh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</si>
</sst>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133145</xdr:colOff>
      <xdr:row>10</xdr:row>
      <xdr:rowOff>40968</xdr:rowOff>
    </xdr:from>
    <xdr:to>
      <xdr:col>6</xdr:col>
      <xdr:colOff>1157338</xdr:colOff>
      <xdr:row>10</xdr:row>
      <xdr:rowOff>1384596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3664ED3-EF36-BABD-CBF0-E4EBDD9AC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758" y="2017662"/>
          <a:ext cx="1024193" cy="1343628"/>
        </a:xfrm>
        <a:prstGeom prst="rect">
          <a:avLst/>
        </a:prstGeom>
      </xdr:spPr>
    </xdr:pic>
    <xdr:clientData/>
  </xdr:twoCellAnchor>
  <xdr:twoCellAnchor editAs="oneCell">
    <xdr:from>
      <xdr:col>6</xdr:col>
      <xdr:colOff>73269</xdr:colOff>
      <xdr:row>11</xdr:row>
      <xdr:rowOff>0</xdr:rowOff>
    </xdr:from>
    <xdr:to>
      <xdr:col>6</xdr:col>
      <xdr:colOff>1099038</xdr:colOff>
      <xdr:row>11</xdr:row>
      <xdr:rowOff>1364077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129BE18B-9328-53B4-EEAF-767F6B013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5577" y="3370385"/>
          <a:ext cx="1025769" cy="1364077"/>
        </a:xfrm>
        <a:prstGeom prst="rect">
          <a:avLst/>
        </a:prstGeom>
      </xdr:spPr>
    </xdr:pic>
    <xdr:clientData/>
  </xdr:twoCellAnchor>
  <xdr:twoCellAnchor editAs="oneCell">
    <xdr:from>
      <xdr:col>6</xdr:col>
      <xdr:colOff>143663</xdr:colOff>
      <xdr:row>12</xdr:row>
      <xdr:rowOff>24568</xdr:rowOff>
    </xdr:from>
    <xdr:to>
      <xdr:col>6</xdr:col>
      <xdr:colOff>1172999</xdr:colOff>
      <xdr:row>12</xdr:row>
      <xdr:rowOff>1368534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57D726FD-C3E3-353B-904B-2C5E30EC3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3232" y="4852758"/>
          <a:ext cx="1029336" cy="134396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1115122</xdr:colOff>
      <xdr:row>14</xdr:row>
      <xdr:rowOff>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35A4331-8C52-D73F-01DA-F483F1960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098" y="6249329"/>
          <a:ext cx="1115122" cy="1417134"/>
        </a:xfrm>
        <a:prstGeom prst="rect">
          <a:avLst/>
        </a:prstGeom>
      </xdr:spPr>
    </xdr:pic>
    <xdr:clientData/>
  </xdr:twoCellAnchor>
  <xdr:twoCellAnchor editAs="oneCell">
    <xdr:from>
      <xdr:col>6</xdr:col>
      <xdr:colOff>69695</xdr:colOff>
      <xdr:row>15</xdr:row>
      <xdr:rowOff>69695</xdr:rowOff>
    </xdr:from>
    <xdr:to>
      <xdr:col>6</xdr:col>
      <xdr:colOff>1040086</xdr:colOff>
      <xdr:row>15</xdr:row>
      <xdr:rowOff>1335628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70724B20-1BEB-D5F6-9B1F-B72A2E727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9264" y="9167712"/>
          <a:ext cx="970391" cy="1265933"/>
        </a:xfrm>
        <a:prstGeom prst="rect">
          <a:avLst/>
        </a:prstGeom>
      </xdr:spPr>
    </xdr:pic>
    <xdr:clientData/>
  </xdr:twoCellAnchor>
  <xdr:twoCellAnchor editAs="oneCell">
    <xdr:from>
      <xdr:col>6</xdr:col>
      <xdr:colOff>142329</xdr:colOff>
      <xdr:row>16</xdr:row>
      <xdr:rowOff>21896</xdr:rowOff>
    </xdr:from>
    <xdr:to>
      <xdr:col>6</xdr:col>
      <xdr:colOff>1094829</xdr:colOff>
      <xdr:row>17</xdr:row>
      <xdr:rowOff>34117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9943926A-A6D5-BE0F-18D2-0A646E9CF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1898" y="10543189"/>
          <a:ext cx="952500" cy="1435497"/>
        </a:xfrm>
        <a:prstGeom prst="rect">
          <a:avLst/>
        </a:prstGeom>
      </xdr:spPr>
    </xdr:pic>
    <xdr:clientData/>
  </xdr:twoCellAnchor>
  <xdr:twoCellAnchor editAs="oneCell">
    <xdr:from>
      <xdr:col>6</xdr:col>
      <xdr:colOff>43793</xdr:colOff>
      <xdr:row>18</xdr:row>
      <xdr:rowOff>43794</xdr:rowOff>
    </xdr:from>
    <xdr:to>
      <xdr:col>6</xdr:col>
      <xdr:colOff>1226207</xdr:colOff>
      <xdr:row>18</xdr:row>
      <xdr:rowOff>1313533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40BDB0B3-5501-8970-9FC3-0936F9316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3362" y="13411639"/>
          <a:ext cx="1182414" cy="1269739"/>
        </a:xfrm>
        <a:prstGeom prst="rect">
          <a:avLst/>
        </a:prstGeom>
      </xdr:spPr>
    </xdr:pic>
    <xdr:clientData/>
  </xdr:twoCellAnchor>
  <xdr:twoCellAnchor editAs="oneCell">
    <xdr:from>
      <xdr:col>6</xdr:col>
      <xdr:colOff>54742</xdr:colOff>
      <xdr:row>14</xdr:row>
      <xdr:rowOff>10948</xdr:rowOff>
    </xdr:from>
    <xdr:to>
      <xdr:col>6</xdr:col>
      <xdr:colOff>1077044</xdr:colOff>
      <xdr:row>15</xdr:row>
      <xdr:rowOff>10948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1E31109-46D1-3AC2-7A2A-0F7588618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4311" y="7685689"/>
          <a:ext cx="1022302" cy="1423276"/>
        </a:xfrm>
        <a:prstGeom prst="rect">
          <a:avLst/>
        </a:prstGeom>
      </xdr:spPr>
    </xdr:pic>
    <xdr:clientData/>
  </xdr:twoCellAnchor>
  <xdr:twoCellAnchor editAs="oneCell">
    <xdr:from>
      <xdr:col>6</xdr:col>
      <xdr:colOff>129154</xdr:colOff>
      <xdr:row>17</xdr:row>
      <xdr:rowOff>64577</xdr:rowOff>
    </xdr:from>
    <xdr:to>
      <xdr:col>6</xdr:col>
      <xdr:colOff>1097798</xdr:colOff>
      <xdr:row>17</xdr:row>
      <xdr:rowOff>1356103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BE13B0-F15C-121C-DEFE-41B6AE785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4620" y="11995043"/>
          <a:ext cx="968644" cy="129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zoomScaleNormal="100" workbookViewId="0">
      <selection activeCell="K27" sqref="K27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38" t="s">
        <v>19</v>
      </c>
      <c r="C3" s="38"/>
      <c r="D3" s="38"/>
      <c r="E3" s="39"/>
      <c r="F3" s="42" t="s">
        <v>49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25">
      <c r="B4" s="38" t="s">
        <v>27</v>
      </c>
      <c r="C4" s="39"/>
      <c r="D4" s="42" t="s">
        <v>48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25">
      <c r="B5" s="38" t="s">
        <v>28</v>
      </c>
      <c r="C5" s="38"/>
      <c r="D5" s="39"/>
      <c r="E5" s="51" t="s">
        <v>50</v>
      </c>
      <c r="F5" s="52"/>
      <c r="G5" s="19" t="s">
        <v>51</v>
      </c>
      <c r="H5" s="40" t="s">
        <v>15</v>
      </c>
      <c r="I5" s="41"/>
      <c r="J5" s="48" t="s">
        <v>53</v>
      </c>
      <c r="K5" s="49"/>
      <c r="L5" s="50"/>
      <c r="M5" s="30" t="s">
        <v>24</v>
      </c>
      <c r="N5" s="31">
        <v>500000</v>
      </c>
    </row>
    <row r="6" spans="2:19" ht="18" customHeight="1" x14ac:dyDescent="0.25">
      <c r="B6" s="38" t="s">
        <v>26</v>
      </c>
      <c r="C6" s="39"/>
      <c r="D6" s="48"/>
      <c r="E6" s="49"/>
      <c r="F6" s="50"/>
      <c r="G6" s="37"/>
      <c r="H6" s="40" t="s">
        <v>15</v>
      </c>
      <c r="I6" s="41"/>
      <c r="J6" s="48"/>
      <c r="K6" s="49"/>
      <c r="L6" s="50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64" t="s">
        <v>0</v>
      </c>
      <c r="C9" s="56" t="s">
        <v>1</v>
      </c>
      <c r="D9" s="57"/>
      <c r="E9" s="58"/>
      <c r="F9" s="64" t="s">
        <v>2</v>
      </c>
      <c r="G9" s="64" t="s">
        <v>3</v>
      </c>
      <c r="H9" s="4" t="s">
        <v>4</v>
      </c>
      <c r="I9" s="56" t="s">
        <v>13</v>
      </c>
      <c r="J9" s="58"/>
      <c r="K9" s="3" t="s">
        <v>8</v>
      </c>
      <c r="L9" s="70" t="s">
        <v>6</v>
      </c>
      <c r="M9" s="71"/>
      <c r="N9" s="5" t="s">
        <v>7</v>
      </c>
      <c r="S9" s="6"/>
    </row>
    <row r="10" spans="2:19" ht="15" customHeight="1" thickBot="1" x14ac:dyDescent="0.3">
      <c r="B10" s="65"/>
      <c r="C10" s="59"/>
      <c r="D10" s="60"/>
      <c r="E10" s="61"/>
      <c r="F10" s="65"/>
      <c r="G10" s="65"/>
      <c r="H10" s="7" t="s">
        <v>10</v>
      </c>
      <c r="I10" s="67" t="s">
        <v>14</v>
      </c>
      <c r="J10" s="68"/>
      <c r="K10" s="8" t="s">
        <v>9</v>
      </c>
      <c r="L10" s="72" t="s">
        <v>25</v>
      </c>
      <c r="M10" s="73"/>
      <c r="N10" s="9" t="s">
        <v>5</v>
      </c>
      <c r="S10" s="10"/>
    </row>
    <row r="11" spans="2:19" ht="112.15" customHeight="1" thickBot="1" x14ac:dyDescent="0.3">
      <c r="B11" s="11">
        <v>1</v>
      </c>
      <c r="C11" s="53" t="s">
        <v>40</v>
      </c>
      <c r="D11" s="54" t="s">
        <v>29</v>
      </c>
      <c r="E11" s="55" t="s">
        <v>29</v>
      </c>
      <c r="F11" s="12">
        <v>1976</v>
      </c>
      <c r="G11" s="12"/>
      <c r="H11" s="12" t="s">
        <v>11</v>
      </c>
      <c r="I11" s="53" t="s">
        <v>41</v>
      </c>
      <c r="J11" s="55"/>
      <c r="K11" s="16">
        <f t="shared" ref="K11:K19" si="0">IF(C11="","",IF(H11="T7",N$5,IF(H11="T6",N$3,IF(H11="T5",N$4,IF(H11="T4",N$5,IF(H11="T3",N$6,IF(H11="T2",N$7,"")))))))</f>
        <v>520000</v>
      </c>
      <c r="L11" s="62" t="str">
        <f t="shared" ref="L11:L20" si="1">IF(F11="","",IF(K$2-F11&gt;=65,-40000,IF(OR(K$2-F11&gt;=60,K$2-F11&lt;15),-30000,"")))</f>
        <v/>
      </c>
      <c r="M11" s="63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53" t="s">
        <v>42</v>
      </c>
      <c r="D12" s="54" t="s">
        <v>30</v>
      </c>
      <c r="E12" s="55" t="s">
        <v>30</v>
      </c>
      <c r="F12" s="12">
        <v>1990</v>
      </c>
      <c r="G12" s="12"/>
      <c r="H12" s="12" t="s">
        <v>38</v>
      </c>
      <c r="I12" s="53" t="s">
        <v>41</v>
      </c>
      <c r="J12" s="55"/>
      <c r="K12" s="16">
        <f t="shared" si="0"/>
        <v>500000</v>
      </c>
      <c r="L12" s="62" t="str">
        <f t="shared" si="1"/>
        <v/>
      </c>
      <c r="M12" s="63"/>
      <c r="N12" s="17">
        <f t="shared" si="2"/>
        <v>40000</v>
      </c>
    </row>
    <row r="13" spans="2:19" ht="112.15" customHeight="1" thickBot="1" x14ac:dyDescent="0.3">
      <c r="B13" s="11">
        <v>3</v>
      </c>
      <c r="C13" s="53" t="s">
        <v>43</v>
      </c>
      <c r="D13" s="54" t="s">
        <v>31</v>
      </c>
      <c r="E13" s="55" t="s">
        <v>31</v>
      </c>
      <c r="F13" s="12">
        <v>1981</v>
      </c>
      <c r="G13" s="12"/>
      <c r="H13" s="12" t="s">
        <v>38</v>
      </c>
      <c r="I13" s="53" t="s">
        <v>39</v>
      </c>
      <c r="J13" s="55"/>
      <c r="K13" s="16">
        <f t="shared" si="0"/>
        <v>500000</v>
      </c>
      <c r="L13" s="62" t="str">
        <f t="shared" si="1"/>
        <v/>
      </c>
      <c r="M13" s="63"/>
      <c r="N13" s="17">
        <f t="shared" si="2"/>
        <v>40000</v>
      </c>
    </row>
    <row r="14" spans="2:19" ht="112.15" customHeight="1" thickBot="1" x14ac:dyDescent="0.3">
      <c r="B14" s="11">
        <v>4</v>
      </c>
      <c r="C14" s="53" t="s">
        <v>44</v>
      </c>
      <c r="D14" s="54" t="s">
        <v>32</v>
      </c>
      <c r="E14" s="55" t="s">
        <v>32</v>
      </c>
      <c r="F14" s="12">
        <v>1979</v>
      </c>
      <c r="G14" s="12"/>
      <c r="H14" s="12" t="s">
        <v>11</v>
      </c>
      <c r="I14" s="53" t="s">
        <v>41</v>
      </c>
      <c r="J14" s="55"/>
      <c r="K14" s="16">
        <f t="shared" si="0"/>
        <v>520000</v>
      </c>
      <c r="L14" s="62" t="str">
        <f t="shared" si="1"/>
        <v/>
      </c>
      <c r="M14" s="63"/>
      <c r="N14" s="17">
        <f t="shared" si="2"/>
        <v>40000</v>
      </c>
    </row>
    <row r="15" spans="2:19" ht="112.15" customHeight="1" thickBot="1" x14ac:dyDescent="0.3">
      <c r="B15" s="11">
        <v>5</v>
      </c>
      <c r="C15" s="53" t="s">
        <v>52</v>
      </c>
      <c r="D15" s="54"/>
      <c r="E15" s="55"/>
      <c r="F15" s="12">
        <v>1977</v>
      </c>
      <c r="G15" s="12"/>
      <c r="H15" s="12" t="s">
        <v>11</v>
      </c>
      <c r="I15" s="53" t="s">
        <v>41</v>
      </c>
      <c r="J15" s="55"/>
      <c r="K15" s="16">
        <f t="shared" si="0"/>
        <v>520000</v>
      </c>
      <c r="L15" s="62" t="str">
        <f t="shared" si="1"/>
        <v/>
      </c>
      <c r="M15" s="63"/>
      <c r="N15" s="17">
        <f t="shared" si="2"/>
        <v>40000</v>
      </c>
    </row>
    <row r="16" spans="2:19" ht="112.15" customHeight="1" thickBot="1" x14ac:dyDescent="0.3">
      <c r="B16" s="11">
        <v>6</v>
      </c>
      <c r="C16" s="53" t="s">
        <v>45</v>
      </c>
      <c r="D16" s="54" t="s">
        <v>33</v>
      </c>
      <c r="E16" s="55" t="s">
        <v>33</v>
      </c>
      <c r="F16" s="12">
        <v>1984</v>
      </c>
      <c r="G16" s="12"/>
      <c r="H16" s="12" t="s">
        <v>38</v>
      </c>
      <c r="I16" s="53" t="s">
        <v>39</v>
      </c>
      <c r="J16" s="55"/>
      <c r="K16" s="16">
        <f t="shared" si="0"/>
        <v>500000</v>
      </c>
      <c r="L16" s="62" t="str">
        <f t="shared" si="1"/>
        <v/>
      </c>
      <c r="M16" s="63"/>
      <c r="N16" s="17">
        <f t="shared" si="2"/>
        <v>40000</v>
      </c>
    </row>
    <row r="17" spans="2:14" ht="112.15" customHeight="1" thickBot="1" x14ac:dyDescent="0.3">
      <c r="B17" s="11">
        <v>7</v>
      </c>
      <c r="C17" s="53" t="s">
        <v>46</v>
      </c>
      <c r="D17" s="54" t="s">
        <v>34</v>
      </c>
      <c r="E17" s="55" t="s">
        <v>34</v>
      </c>
      <c r="F17" s="12">
        <v>1996</v>
      </c>
      <c r="G17" s="12"/>
      <c r="H17" s="12" t="s">
        <v>38</v>
      </c>
      <c r="I17" s="53" t="s">
        <v>39</v>
      </c>
      <c r="J17" s="55"/>
      <c r="K17" s="16">
        <f t="shared" si="0"/>
        <v>500000</v>
      </c>
      <c r="L17" s="62" t="str">
        <f t="shared" si="1"/>
        <v/>
      </c>
      <c r="M17" s="63"/>
      <c r="N17" s="17">
        <f t="shared" si="2"/>
        <v>40000</v>
      </c>
    </row>
    <row r="18" spans="2:14" ht="112.15" customHeight="1" thickBot="1" x14ac:dyDescent="0.3">
      <c r="B18" s="11">
        <v>8</v>
      </c>
      <c r="C18" s="53" t="s">
        <v>54</v>
      </c>
      <c r="D18" s="54" t="s">
        <v>35</v>
      </c>
      <c r="E18" s="55" t="s">
        <v>35</v>
      </c>
      <c r="F18" s="12">
        <v>2012</v>
      </c>
      <c r="G18" s="12"/>
      <c r="H18" s="12" t="s">
        <v>11</v>
      </c>
      <c r="I18" s="53" t="s">
        <v>39</v>
      </c>
      <c r="J18" s="55"/>
      <c r="K18" s="16">
        <f t="shared" si="0"/>
        <v>520000</v>
      </c>
      <c r="L18" s="62">
        <f t="shared" si="1"/>
        <v>-30000</v>
      </c>
      <c r="M18" s="63"/>
      <c r="N18" s="17">
        <f t="shared" si="2"/>
        <v>40000</v>
      </c>
    </row>
    <row r="19" spans="2:14" ht="112.15" customHeight="1" thickBot="1" x14ac:dyDescent="0.3">
      <c r="B19" s="11">
        <v>9</v>
      </c>
      <c r="C19" s="53" t="s">
        <v>47</v>
      </c>
      <c r="D19" s="54" t="s">
        <v>36</v>
      </c>
      <c r="E19" s="55" t="s">
        <v>36</v>
      </c>
      <c r="F19" s="12">
        <v>1981</v>
      </c>
      <c r="G19" s="12"/>
      <c r="H19" s="12" t="s">
        <v>38</v>
      </c>
      <c r="I19" s="53" t="s">
        <v>39</v>
      </c>
      <c r="J19" s="55"/>
      <c r="K19" s="16">
        <f t="shared" si="0"/>
        <v>500000</v>
      </c>
      <c r="L19" s="62" t="str">
        <f t="shared" si="1"/>
        <v/>
      </c>
      <c r="M19" s="63"/>
      <c r="N19" s="17">
        <f t="shared" si="2"/>
        <v>40000</v>
      </c>
    </row>
    <row r="20" spans="2:14" ht="112.15" customHeight="1" thickBot="1" x14ac:dyDescent="0.3">
      <c r="B20" s="13"/>
      <c r="C20" s="45"/>
      <c r="D20" s="46" t="s">
        <v>37</v>
      </c>
      <c r="E20" s="47" t="s">
        <v>37</v>
      </c>
      <c r="F20" s="14"/>
      <c r="G20" s="14"/>
      <c r="H20" s="14"/>
      <c r="I20" s="53"/>
      <c r="J20" s="55"/>
      <c r="K20" s="18" t="str">
        <f t="shared" ref="K20" si="3">IF(E20="","",IF(H20="T7",N$5,IF(H20="T6",N$3,IF(H20="T5",N$4,IF(H20="T4",N$5,IF(H20="T3",N$6,IF(H20="T2",N$7,"")))))))</f>
        <v/>
      </c>
      <c r="L20" s="62" t="str">
        <f t="shared" si="1"/>
        <v/>
      </c>
      <c r="M20" s="63"/>
      <c r="N20" s="17" t="str">
        <f t="shared" ref="N20" si="4">IF(OR(E20="",K20=""),"",40000)</f>
        <v/>
      </c>
    </row>
    <row r="21" spans="2:14" x14ac:dyDescent="0.25">
      <c r="B21" s="22"/>
      <c r="C21" s="22"/>
      <c r="D21" s="22"/>
      <c r="E21" s="23"/>
      <c r="G21" s="20" t="s">
        <v>16</v>
      </c>
      <c r="H21" s="66">
        <f>SUM(K21:N21)</f>
        <v>4910000</v>
      </c>
      <c r="I21" s="66"/>
      <c r="J21" s="66"/>
      <c r="K21" s="15">
        <f>SUM(K11:K20)</f>
        <v>4580000</v>
      </c>
      <c r="L21" s="69">
        <f t="shared" ref="L21:N21" si="5">SUM(L11:L20)</f>
        <v>-30000</v>
      </c>
      <c r="M21" s="69">
        <f t="shared" si="5"/>
        <v>0</v>
      </c>
      <c r="N21" s="15">
        <f t="shared" si="5"/>
        <v>360000</v>
      </c>
    </row>
    <row r="22" spans="2:14" x14ac:dyDescent="0.25">
      <c r="B22" s="22"/>
      <c r="C22" s="22"/>
      <c r="D22" s="22"/>
      <c r="E22" s="23"/>
      <c r="F22" s="22"/>
      <c r="G22" s="23"/>
    </row>
    <row r="23" spans="2:14" x14ac:dyDescent="0.25">
      <c r="B23" s="22"/>
      <c r="C23" s="22"/>
      <c r="D23" s="22"/>
      <c r="E23" s="23"/>
      <c r="F23" s="22"/>
      <c r="G23" s="23"/>
    </row>
  </sheetData>
  <sheetProtection algorithmName="SHA-512" hashValue="BMBOLKcNNj4A8qgoSpQlDBitTQtZBmePYIABo3tGrSfvAdjbYBL/msdDyfPGdzdm/cCQRABrMT5yM2oDuGXEpw==" saltValue="IDkNnC36BEQRvJoLox80Sw==" spinCount="100000" sheet="1" scenarios="1"/>
  <mergeCells count="52">
    <mergeCell ref="L9:M9"/>
    <mergeCell ref="L10:M10"/>
    <mergeCell ref="L11:M11"/>
    <mergeCell ref="L12:M12"/>
    <mergeCell ref="L13:M13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3:E3"/>
    <mergeCell ref="B4:C4"/>
    <mergeCell ref="B5:D5"/>
    <mergeCell ref="B6:C6"/>
    <mergeCell ref="H5:I5"/>
    <mergeCell ref="H6:I6"/>
    <mergeCell ref="F3:J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2024-03-20T08:39:13Z</dcterms:modified>
</cp:coreProperties>
</file>