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6\"/>
    </mc:Choice>
  </mc:AlternateContent>
  <xr:revisionPtr revIDLastSave="0" documentId="13_ncr:1_{796FFA2B-B6F3-4281-929B-0F2207D7873B}" xr6:coauthVersionLast="47" xr6:coauthVersionMax="47" xr10:uidLastSave="{00000000-0000-0000-0000-000000000000}"/>
  <bookViews>
    <workbookView xWindow="-114" yWindow="-114" windowWidth="27602" windowHeight="14927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4" i="1" l="1"/>
  <c r="L21" i="1"/>
  <c r="L20" i="1"/>
  <c r="L19" i="1"/>
  <c r="L18" i="1"/>
  <c r="L17" i="1"/>
  <c r="L16" i="1"/>
  <c r="L15" i="1"/>
  <c r="L14" i="1"/>
  <c r="L12" i="1"/>
  <c r="K20" i="1"/>
  <c r="K12" i="1"/>
  <c r="K13" i="1"/>
  <c r="K14" i="1"/>
  <c r="K15" i="1"/>
  <c r="K16" i="1"/>
  <c r="K17" i="1"/>
  <c r="K18" i="1"/>
  <c r="K19" i="1"/>
  <c r="K21" i="1"/>
  <c r="L13" i="1"/>
  <c r="M23" i="1"/>
  <c r="L23" i="1" l="1"/>
  <c r="K23" i="1"/>
  <c r="H23" i="1" l="1"/>
  <c r="H26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<sst xmlns="http://schemas.openxmlformats.org/spreadsheetml/2006/main" count="82" uniqueCount="55">
  <si>
    <t>STT</t>
  </si>
  <si>
    <t>Họ tên</t>
  </si>
  <si>
    <t>Năm sinh</t>
  </si>
  <si>
    <t>Ảnh chân dung</t>
  </si>
  <si>
    <t>Hạng</t>
  </si>
  <si>
    <t>Giảm cho</t>
  </si>
  <si>
    <t>Phí tham gia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</si>
  <si>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</si>
  <si>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</si>
  <si>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</si>
  <si>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</si>
  <si>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</si>
  <si>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</si>
  <si>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</si>
  <si>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</si>
  <si>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</si>
  <si>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</si>
  <si>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</si>
  <si>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</si>
  <si>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</si>
  <si>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</si>
  <si>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</si>
  <si>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</si>
  <si>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</si>
  <si>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</si>
  <si>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</si>
  <si>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</si>
  <si>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</si>
  <si>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</si>
  <si>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- Tổng số Vđv:</t>
  </si>
  <si>
    <t>Giảm do tuổi</t>
  </si>
  <si>
    <t>Phí Vđv</t>
  </si>
  <si>
    <t>Theo Hạng</t>
  </si>
  <si>
    <t>Cộng hàng</t>
  </si>
  <si>
    <t>Vđv cũ: Gần nhất Năm nào? ở Đội nào?</t>
  </si>
  <si>
    <t>Vđv mới: Chuyên nghiệp, SV ĐHTT, Năng Khiếu</t>
  </si>
  <si>
    <r>
      <t xml:space="preserve">- Trong đó, </t>
    </r>
    <r>
      <rPr>
        <b/>
        <sz val="13"/>
        <color rgb="FF0000CC"/>
        <rFont val="Times New Roman"/>
        <family val="1"/>
      </rPr>
      <t>Số Vđv mới</t>
    </r>
    <r>
      <rPr>
        <b/>
        <sz val="13"/>
        <color theme="1"/>
        <rFont val="Times New Roman"/>
        <family val="1"/>
      </rPr>
      <t>:</t>
    </r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</si>
  <si>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 hạng:</t>
    </r>
  </si>
  <si>
    <t>Cọc đảm bảo trận đấu:</t>
  </si>
  <si>
    <t>Vũ Quang Minh</t>
  </si>
  <si>
    <t>Phạm Bá Kiên</t>
  </si>
  <si>
    <t>Lê Hoàng Nam</t>
  </si>
  <si>
    <t>Nguyễn Phúc Đạt</t>
  </si>
  <si>
    <t>Nguyễn Thành Trung</t>
  </si>
  <si>
    <t>Trần Thị Vân</t>
  </si>
  <si>
    <t>Ng. Thế Vương Anh</t>
  </si>
  <si>
    <t>Lê Minh Trường</t>
  </si>
  <si>
    <t>Trịnh Khắc Hòa</t>
  </si>
  <si>
    <t>Y2025, Thúy Lĩnh</t>
  </si>
  <si>
    <t>Thúy Lĩnh</t>
  </si>
  <si>
    <t xml:space="preserve">NVH số 10 Thúy Lĩnh, ngõ 107 phố Thúy Lĩnh, Lĩnh Nam, Hoàng Mai, Hà Nội 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</si>
  <si>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0989 32 66 88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</si>
  <si>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096 274 2599</t>
    </r>
  </si>
  <si>
    <t>Changbietgi</t>
  </si>
  <si>
    <t>Hoàng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</si>
</sst>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b/>
      <sz val="11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b/>
      <sz val="13"/>
      <color rgb="FFFF0000"/>
      <name val="Times New Roman"/>
      <family val="1"/>
    </font>
    <font>
      <b/>
      <sz val="13"/>
      <color rgb="FF0000CC"/>
      <name val="Times New Roman"/>
      <family val="1"/>
    </font>
    <font>
      <sz val="12"/>
      <name val="Times New Roman"/>
      <family val="1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0" fontId="0" fillId="0" borderId="5" xfId="0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alignment horizontal="center" vertical="top" wrapText="1"/>
      <protection locked="0"/>
    </xf>
    <xf numFmtId="0" fontId="17" fillId="6" borderId="7" xfId="0" applyFont="1" applyFill="1" applyBorder="1" applyAlignment="1" applyProtection="1">
      <alignment horizontal="center" vertical="center"/>
      <protection locked="0"/>
    </xf>
    <xf numFmtId="3" fontId="7" fillId="0" borderId="7" xfId="0" applyNumberFormat="1" applyFont="1" applyBorder="1" applyAlignment="1" applyProtection="1">
      <alignment horizontal="center" vertical="center"/>
      <protection hidden="1"/>
    </xf>
    <xf numFmtId="3" fontId="1" fillId="0" borderId="0" xfId="0" applyNumberFormat="1" applyFont="1" applyAlignment="1" applyProtection="1">
      <alignment horizontal="right"/>
      <protection locked="0"/>
    </xf>
    <xf numFmtId="3" fontId="1" fillId="3" borderId="23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3" fontId="14" fillId="4" borderId="24" xfId="0" applyNumberFormat="1" applyFont="1" applyFill="1" applyBorder="1" applyAlignment="1" applyProtection="1">
      <alignment horizontal="center"/>
      <protection hidden="1"/>
    </xf>
    <xf numFmtId="3" fontId="14" fillId="4" borderId="25" xfId="0" applyNumberFormat="1" applyFont="1" applyFill="1" applyBorder="1" applyAlignment="1" applyProtection="1">
      <alignment horizontal="center"/>
      <protection hidden="1"/>
    </xf>
    <xf numFmtId="3" fontId="14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16" fillId="6" borderId="14" xfId="0" applyFont="1" applyFill="1" applyBorder="1" applyAlignment="1" applyProtection="1">
      <alignment horizontal="center"/>
      <protection locked="0"/>
    </xf>
    <xf numFmtId="0" fontId="16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top" wrapText="1"/>
      <protection locked="0"/>
    </xf>
    <xf numFmtId="0" fontId="0" fillId="0" borderId="5" xfId="0" applyBorder="1" applyAlignment="1" applyProtection="1">
      <alignment horizontal="center" vertical="top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top"/>
      <protection locked="0"/>
    </xf>
    <xf numFmtId="0" fontId="0" fillId="0" borderId="5" xfId="0" applyBorder="1" applyAlignment="1" applyProtection="1">
      <alignment horizontal="center" vertical="top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3" fontId="1" fillId="0" borderId="24" xfId="0" applyNumberFormat="1" applyFont="1" applyBorder="1" applyAlignment="1" applyProtection="1">
      <alignment horizontal="center"/>
      <protection locked="0"/>
    </xf>
    <xf numFmtId="3" fontId="1" fillId="0" borderId="26" xfId="0" applyNumberFormat="1" applyFont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top"/>
      <protection locked="0"/>
    </xf>
    <xf numFmtId="0" fontId="0" fillId="0" borderId="4" xfId="0" applyBorder="1" applyAlignment="1" applyProtection="1">
      <alignment horizontal="center" vertical="top"/>
      <protection locked="0"/>
    </xf>
    <xf numFmtId="0" fontId="15" fillId="0" borderId="9" xfId="0" applyFont="1" applyBorder="1" applyAlignment="1" applyProtection="1">
      <alignment horizontal="center" vertical="top"/>
      <protection locked="0"/>
    </xf>
    <xf numFmtId="0" fontId="15" fillId="0" borderId="5" xfId="0" applyFont="1" applyBorder="1" applyAlignment="1" applyProtection="1">
      <alignment horizontal="center" vertical="top"/>
      <protection locked="0"/>
    </xf>
    <xf numFmtId="3" fontId="0" fillId="0" borderId="10" xfId="0" applyNumberFormat="1" applyBorder="1" applyAlignment="1" applyProtection="1">
      <alignment horizontal="center" vertical="center"/>
      <protection locked="0"/>
    </xf>
    <xf numFmtId="3" fontId="0" fillId="0" borderId="11" xfId="0" applyNumberFormat="1" applyBorder="1" applyAlignment="1" applyProtection="1">
      <alignment horizontal="center" vertical="center"/>
      <protection locked="0"/>
    </xf>
    <xf numFmtId="0" fontId="15" fillId="0" borderId="10" xfId="0" applyFont="1" applyBorder="1" applyAlignment="1" applyProtection="1">
      <alignment horizontal="center" vertical="center"/>
      <protection locked="0"/>
    </xf>
    <xf numFmtId="0" fontId="15" fillId="0" borderId="11" xfId="0" applyFont="1" applyBorder="1" applyAlignment="1" applyProtection="1">
      <alignment horizontal="center" vertical="center"/>
      <protection locked="0"/>
    </xf>
    <xf numFmtId="0" fontId="18" fillId="0" borderId="10" xfId="0" applyFont="1" applyBorder="1" applyAlignment="1" applyProtection="1">
      <alignment horizontal="center" vertical="center" wrapText="1"/>
      <protection locked="0"/>
    </xf>
    <xf numFmtId="0" fontId="18" fillId="0" borderId="13" xfId="0" applyFont="1" applyBorder="1" applyAlignment="1" applyProtection="1">
      <alignment horizontal="center" vertical="center" wrapText="1"/>
      <protection locked="0"/>
    </xf>
    <xf numFmtId="0" fontId="18" fillId="0" borderId="11" xfId="0" applyFont="1" applyBorder="1" applyAlignment="1" applyProtection="1">
      <alignment horizontal="center" vertical="center" wrapText="1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9" fillId="0" borderId="10" xfId="0" applyFont="1" applyBorder="1" applyAlignment="1" applyProtection="1">
      <alignment horizontal="center" vertical="center"/>
      <protection locked="0"/>
    </xf>
    <xf numFmtId="0" fontId="19" fillId="0" borderId="1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g"/><Relationship Id="rId3" Type="http://schemas.openxmlformats.org/officeDocument/2006/relationships/image" Target="../media/image5.jpg"/><Relationship Id="rId7" Type="http://schemas.openxmlformats.org/officeDocument/2006/relationships/image" Target="../media/image9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6" Type="http://schemas.openxmlformats.org/officeDocument/2006/relationships/image" Target="../media/image8.jpg"/><Relationship Id="rId5" Type="http://schemas.openxmlformats.org/officeDocument/2006/relationships/image" Target="../media/image7.jpg"/><Relationship Id="rId4" Type="http://schemas.openxmlformats.org/officeDocument/2006/relationships/image" Target="../media/image6.jpg"/><Relationship Id="rId9" Type="http://schemas.openxmlformats.org/officeDocument/2006/relationships/image" Target="../media/image1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45265</xdr:colOff>
      <xdr:row>11</xdr:row>
      <xdr:rowOff>18106</xdr:rowOff>
    </xdr:from>
    <xdr:to>
      <xdr:col>6</xdr:col>
      <xdr:colOff>1267236</xdr:colOff>
      <xdr:row>11</xdr:row>
      <xdr:rowOff>1398019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56FA592A-C57A-9C65-D02B-147EC04F6D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5792" y="2263365"/>
          <a:ext cx="1221971" cy="1379913"/>
        </a:xfrm>
        <a:prstGeom prst="rect">
          <a:avLst/>
        </a:prstGeom>
      </xdr:spPr>
    </xdr:pic>
    <xdr:clientData/>
  </xdr:twoCellAnchor>
  <xdr:twoCellAnchor editAs="oneCell">
    <xdr:from>
      <xdr:col>6</xdr:col>
      <xdr:colOff>45265</xdr:colOff>
      <xdr:row>12</xdr:row>
      <xdr:rowOff>18106</xdr:rowOff>
    </xdr:from>
    <xdr:to>
      <xdr:col>6</xdr:col>
      <xdr:colOff>1275549</xdr:colOff>
      <xdr:row>12</xdr:row>
      <xdr:rowOff>1389706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EB339827-FF2F-A879-AE30-B875CA96D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5792" y="3684759"/>
          <a:ext cx="1230284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72424</xdr:colOff>
      <xdr:row>13</xdr:row>
      <xdr:rowOff>18106</xdr:rowOff>
    </xdr:from>
    <xdr:to>
      <xdr:col>6</xdr:col>
      <xdr:colOff>1243999</xdr:colOff>
      <xdr:row>13</xdr:row>
      <xdr:rowOff>1399231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A0E5C102-7004-304C-4DFE-482271749B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951" y="5106154"/>
          <a:ext cx="1171575" cy="1381125"/>
        </a:xfrm>
        <a:prstGeom prst="rect">
          <a:avLst/>
        </a:prstGeom>
      </xdr:spPr>
    </xdr:pic>
    <xdr:clientData/>
  </xdr:twoCellAnchor>
  <xdr:twoCellAnchor editAs="oneCell">
    <xdr:from>
      <xdr:col>6</xdr:col>
      <xdr:colOff>36212</xdr:colOff>
      <xdr:row>14</xdr:row>
      <xdr:rowOff>18106</xdr:rowOff>
    </xdr:from>
    <xdr:to>
      <xdr:col>6</xdr:col>
      <xdr:colOff>1274462</xdr:colOff>
      <xdr:row>14</xdr:row>
      <xdr:rowOff>1389706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7EE84DB5-8F3A-A65A-EF13-A28AA497B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6739" y="6527548"/>
          <a:ext cx="12382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54318</xdr:colOff>
      <xdr:row>15</xdr:row>
      <xdr:rowOff>18106</xdr:rowOff>
    </xdr:from>
    <xdr:to>
      <xdr:col>6</xdr:col>
      <xdr:colOff>1255507</xdr:colOff>
      <xdr:row>15</xdr:row>
      <xdr:rowOff>1398019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515142A3-E527-7FE3-39E4-7648CAAD2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845" y="7948942"/>
          <a:ext cx="1201189" cy="1379913"/>
        </a:xfrm>
        <a:prstGeom prst="rect">
          <a:avLst/>
        </a:prstGeom>
      </xdr:spPr>
    </xdr:pic>
    <xdr:clientData/>
  </xdr:twoCellAnchor>
  <xdr:twoCellAnchor editAs="oneCell">
    <xdr:from>
      <xdr:col>6</xdr:col>
      <xdr:colOff>63371</xdr:colOff>
      <xdr:row>16</xdr:row>
      <xdr:rowOff>18106</xdr:rowOff>
    </xdr:from>
    <xdr:to>
      <xdr:col>6</xdr:col>
      <xdr:colOff>1252091</xdr:colOff>
      <xdr:row>16</xdr:row>
      <xdr:rowOff>1389706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BBCDF408-4D2A-6EC6-AFE2-59B523C4D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898" y="9370336"/>
          <a:ext cx="118872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36212</xdr:colOff>
      <xdr:row>17</xdr:row>
      <xdr:rowOff>18106</xdr:rowOff>
    </xdr:from>
    <xdr:to>
      <xdr:col>6</xdr:col>
      <xdr:colOff>1274808</xdr:colOff>
      <xdr:row>17</xdr:row>
      <xdr:rowOff>1389706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B4FE84C9-36ED-94E4-B433-7CE02857D9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6739" y="10791730"/>
          <a:ext cx="1238596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99583</xdr:colOff>
      <xdr:row>18</xdr:row>
      <xdr:rowOff>18106</xdr:rowOff>
    </xdr:from>
    <xdr:to>
      <xdr:col>6</xdr:col>
      <xdr:colOff>1209055</xdr:colOff>
      <xdr:row>18</xdr:row>
      <xdr:rowOff>1389706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6CA688DD-70C0-3C75-6EFD-9EF98274A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0110" y="12213124"/>
          <a:ext cx="1109472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45265</xdr:colOff>
      <xdr:row>19</xdr:row>
      <xdr:rowOff>18106</xdr:rowOff>
    </xdr:from>
    <xdr:to>
      <xdr:col>6</xdr:col>
      <xdr:colOff>1254940</xdr:colOff>
      <xdr:row>19</xdr:row>
      <xdr:rowOff>1399231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4348B9F3-6361-D7CD-BC2C-0973F66C3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5792" y="13634518"/>
          <a:ext cx="1209675" cy="1381125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6"/>
  <sheetViews>
    <sheetView tabSelected="1" workbookViewId="0">
      <selection activeCell="H1" sqref="H1"/>
    </sheetView>
  </sheetViews>
  <sheetFormatPr defaultColWidth="8.85546875" defaultRowHeight="14.3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8.7109375" style="1" customWidth="1"/>
    <col min="14" max="14" width="11.7109375" style="1" customWidth="1"/>
    <col min="15" max="15" width="42.140625" style="1" customWidth="1"/>
    <col min="16" max="16384" width="8.85546875" style="1"/>
  </cols>
  <sheetData>
    <row r="1" spans="2:19" ht="10" customHeight="1" x14ac:dyDescent="0.25"/>
    <row r="2" spans="2:19" ht="22.1" customHeight="1" x14ac:dyDescent="0.35">
      <c r="B2" s="17"/>
      <c r="C2" s="17"/>
      <c r="D2" s="17"/>
      <c r="E2" s="18"/>
      <c r="F2" s="18"/>
      <c r="G2" s="18"/>
      <c r="H2" s="18"/>
      <c r="I2" s="18"/>
      <c r="J2" s="19" t="s">
        <v>15</v>
      </c>
      <c r="K2" s="42">
        <v>2026</v>
      </c>
      <c r="L2" s="22"/>
    </row>
    <row r="3" spans="2:19" ht="18" customHeight="1" x14ac:dyDescent="0.3">
      <c r="B3" s="77" t="s">
        <v>16</v>
      </c>
      <c r="C3" s="77"/>
      <c r="D3" s="77"/>
      <c r="E3" s="78"/>
      <c r="F3" s="79" t="s">
        <v>49</v>
      </c>
      <c r="G3" s="80"/>
      <c r="H3" s="80"/>
      <c r="I3" s="80"/>
      <c r="J3" s="81"/>
      <c r="K3" s="12"/>
      <c r="L3" s="14"/>
      <c r="M3" s="20" t="s">
        <v>20</v>
      </c>
      <c r="N3" s="21" t="s">
        <v>19</v>
      </c>
    </row>
    <row r="4" spans="2:19" ht="18" customHeight="1" x14ac:dyDescent="0.25">
      <c r="B4" s="77" t="s">
        <v>26</v>
      </c>
      <c r="C4" s="78"/>
      <c r="D4" s="79" t="s">
        <v>50</v>
      </c>
      <c r="E4" s="80"/>
      <c r="F4" s="80"/>
      <c r="G4" s="80"/>
      <c r="H4" s="80"/>
      <c r="I4" s="80"/>
      <c r="J4" s="80"/>
      <c r="K4" s="81"/>
      <c r="L4" s="24"/>
      <c r="M4" s="38" t="s">
        <v>17</v>
      </c>
      <c r="N4" s="40">
        <v>560000</v>
      </c>
    </row>
    <row r="5" spans="2:19" ht="18" customHeight="1" x14ac:dyDescent="0.25">
      <c r="B5" s="77" t="s">
        <v>27</v>
      </c>
      <c r="C5" s="77"/>
      <c r="D5" s="78"/>
      <c r="E5" s="85" t="s">
        <v>47</v>
      </c>
      <c r="F5" s="86"/>
      <c r="G5" s="25" t="s">
        <v>51</v>
      </c>
      <c r="H5" s="61" t="s">
        <v>12</v>
      </c>
      <c r="I5" s="62"/>
      <c r="J5" s="82" t="s">
        <v>53</v>
      </c>
      <c r="K5" s="83"/>
      <c r="L5" s="84"/>
      <c r="M5" s="38" t="s">
        <v>14</v>
      </c>
      <c r="N5" s="40">
        <v>580000</v>
      </c>
    </row>
    <row r="6" spans="2:19" ht="18" customHeight="1" x14ac:dyDescent="0.25">
      <c r="B6" s="77" t="s">
        <v>25</v>
      </c>
      <c r="C6" s="78"/>
      <c r="D6" s="82" t="s">
        <v>41</v>
      </c>
      <c r="E6" s="83"/>
      <c r="F6" s="84"/>
      <c r="G6" s="25" t="s">
        <v>52</v>
      </c>
      <c r="H6" s="61" t="s">
        <v>12</v>
      </c>
      <c r="I6" s="62"/>
      <c r="J6" s="82" t="s">
        <v>54</v>
      </c>
      <c r="K6" s="83"/>
      <c r="L6" s="84"/>
      <c r="M6" s="38" t="s">
        <v>21</v>
      </c>
      <c r="N6" s="46">
        <v>600000</v>
      </c>
    </row>
    <row r="7" spans="2:19" ht="18" customHeight="1" x14ac:dyDescent="0.25">
      <c r="B7" s="2" t="s">
        <v>18</v>
      </c>
      <c r="C7" s="28"/>
      <c r="D7" s="29"/>
      <c r="E7" s="29"/>
      <c r="F7" s="29"/>
      <c r="G7" s="30"/>
      <c r="H7" s="28"/>
      <c r="I7" s="28"/>
      <c r="J7" s="31"/>
      <c r="K7" s="31"/>
      <c r="L7" s="31"/>
      <c r="M7" s="38" t="s">
        <v>8</v>
      </c>
      <c r="N7" s="40">
        <v>620000</v>
      </c>
    </row>
    <row r="8" spans="2:19" ht="18" customHeight="1" x14ac:dyDescent="0.25">
      <c r="C8" s="52" t="s">
        <v>29</v>
      </c>
      <c r="D8" s="53"/>
      <c r="E8" s="54"/>
      <c r="F8" s="45">
        <v>9</v>
      </c>
      <c r="G8" s="65" t="s">
        <v>36</v>
      </c>
      <c r="H8" s="66"/>
      <c r="I8" s="63">
        <v>0</v>
      </c>
      <c r="J8" s="64"/>
      <c r="L8" s="23"/>
      <c r="M8" s="39" t="s">
        <v>9</v>
      </c>
      <c r="N8" s="41">
        <v>640000</v>
      </c>
    </row>
    <row r="9" spans="2:19" ht="6.1" customHeight="1" thickBot="1" x14ac:dyDescent="0.3"/>
    <row r="10" spans="2:19" ht="16.75" customHeight="1" x14ac:dyDescent="0.3">
      <c r="B10" s="87" t="s">
        <v>0</v>
      </c>
      <c r="C10" s="67" t="s">
        <v>1</v>
      </c>
      <c r="D10" s="68"/>
      <c r="E10" s="69"/>
      <c r="F10" s="87" t="s">
        <v>2</v>
      </c>
      <c r="G10" s="87" t="s">
        <v>3</v>
      </c>
      <c r="H10" s="4" t="s">
        <v>4</v>
      </c>
      <c r="I10" s="67" t="s">
        <v>10</v>
      </c>
      <c r="J10" s="69"/>
      <c r="K10" s="3" t="s">
        <v>31</v>
      </c>
      <c r="L10" s="96" t="s">
        <v>5</v>
      </c>
      <c r="M10" s="97"/>
      <c r="N10" s="107" t="s">
        <v>34</v>
      </c>
      <c r="O10" s="108"/>
      <c r="S10" s="5"/>
    </row>
    <row r="11" spans="2:19" ht="16.05" customHeight="1" thickBot="1" x14ac:dyDescent="0.3">
      <c r="B11" s="88"/>
      <c r="C11" s="70"/>
      <c r="D11" s="71"/>
      <c r="E11" s="72"/>
      <c r="F11" s="88"/>
      <c r="G11" s="88"/>
      <c r="H11" s="43" t="s">
        <v>7</v>
      </c>
      <c r="I11" s="90" t="s">
        <v>11</v>
      </c>
      <c r="J11" s="91"/>
      <c r="K11" s="44" t="s">
        <v>32</v>
      </c>
      <c r="L11" s="94" t="s">
        <v>24</v>
      </c>
      <c r="M11" s="95"/>
      <c r="N11" s="109" t="s">
        <v>35</v>
      </c>
      <c r="O11" s="110"/>
      <c r="S11" s="6"/>
    </row>
    <row r="12" spans="2:19" ht="112.1" customHeight="1" thickBot="1" x14ac:dyDescent="0.3">
      <c r="B12" s="7">
        <v>1</v>
      </c>
      <c r="C12" s="73" t="s">
        <v>39</v>
      </c>
      <c r="D12" s="74"/>
      <c r="E12" s="75"/>
      <c r="F12" s="8">
        <v>1972</v>
      </c>
      <c r="G12" s="8"/>
      <c r="H12" s="8" t="s">
        <v>17</v>
      </c>
      <c r="I12" s="73" t="s">
        <v>22</v>
      </c>
      <c r="J12" s="75"/>
      <c r="K12" s="10">
        <f t="shared" ref="K12:K21" si="0">IF(C12="","",IF(H12="T7",N$6,IF(H12="T6",N$4,IF(H12="T5",N$5,IF(H12="T4",N$6,IF(H12="T3",N$7,IF(H12="T2",N$8,"")))))))</f>
        <v>560000</v>
      </c>
      <c r="L12" s="49" t="str">
        <f t="shared" ref="L12" si="1">IF(F12="","",IF(K$2-F12&gt;=70,-50000,IF(K$2-F12&gt;=65,-40000,IF(OR(K$2-F12&gt;=60,K$2-F12&lt;15),-30000,""))))</f>
        <v/>
      </c>
      <c r="M12" s="50"/>
      <c r="N12" s="105" t="s">
        <v>48</v>
      </c>
      <c r="O12" s="106"/>
      <c r="P12" s="98" t="e" vm="1">
        <v>#VALUE!</v>
      </c>
    </row>
    <row r="13" spans="2:19" ht="112.1" customHeight="1" thickBot="1" x14ac:dyDescent="0.3">
      <c r="B13" s="7">
        <v>2</v>
      </c>
      <c r="C13" s="73" t="s">
        <v>40</v>
      </c>
      <c r="D13" s="74"/>
      <c r="E13" s="75"/>
      <c r="F13" s="8">
        <v>1993</v>
      </c>
      <c r="G13" s="8"/>
      <c r="H13" s="8" t="s">
        <v>14</v>
      </c>
      <c r="I13" s="73" t="s">
        <v>22</v>
      </c>
      <c r="J13" s="75"/>
      <c r="K13" s="10">
        <f t="shared" si="0"/>
        <v>580000</v>
      </c>
      <c r="L13" s="49" t="str">
        <f t="shared" ref="L13" si="2">IF(F13="","",IF(K$2-F13&gt;=70,-50000,IF(K$2-F13&gt;=65,-40000,IF(OR(K$2-F13&gt;=60,K$2-F13&lt;15),-30000,""))))</f>
        <v/>
      </c>
      <c r="M13" s="50"/>
      <c r="N13" s="105" t="s">
        <v>48</v>
      </c>
      <c r="O13" s="106"/>
      <c r="P13" s="98"/>
    </row>
    <row r="14" spans="2:19" ht="112.1" customHeight="1" thickBot="1" x14ac:dyDescent="0.3">
      <c r="B14" s="7">
        <v>3</v>
      </c>
      <c r="C14" s="73" t="s">
        <v>41</v>
      </c>
      <c r="D14" s="74"/>
      <c r="E14" s="75"/>
      <c r="F14" s="8">
        <v>1999</v>
      </c>
      <c r="G14" s="8"/>
      <c r="H14" s="8" t="s">
        <v>14</v>
      </c>
      <c r="I14" s="73" t="s">
        <v>22</v>
      </c>
      <c r="J14" s="75"/>
      <c r="K14" s="10">
        <f t="shared" si="0"/>
        <v>580000</v>
      </c>
      <c r="L14" s="49" t="str">
        <f t="shared" ref="L14:L21" si="3">IF(F14="","",IF(K$2-F14&gt;=70,-50000,IF(K$2-F14&gt;=65,-40000,IF(OR(K$2-F14&gt;=60,K$2-F14&lt;15),-30000,""))))</f>
        <v/>
      </c>
      <c r="M14" s="50"/>
      <c r="N14" s="111" t="s">
        <v>48</v>
      </c>
      <c r="O14" s="112"/>
    </row>
    <row r="15" spans="2:19" ht="112.1" customHeight="1" thickBot="1" x14ac:dyDescent="0.3">
      <c r="B15" s="7">
        <v>4</v>
      </c>
      <c r="C15" s="73" t="s">
        <v>42</v>
      </c>
      <c r="D15" s="74"/>
      <c r="E15" s="75"/>
      <c r="F15" s="8">
        <v>1984</v>
      </c>
      <c r="G15" s="8"/>
      <c r="H15" s="8" t="s">
        <v>23</v>
      </c>
      <c r="I15" s="73" t="s">
        <v>22</v>
      </c>
      <c r="J15" s="75"/>
      <c r="K15" s="10">
        <f t="shared" si="0"/>
        <v>600000</v>
      </c>
      <c r="L15" s="49" t="str">
        <f t="shared" si="3"/>
        <v/>
      </c>
      <c r="M15" s="50"/>
      <c r="N15" s="111" t="s">
        <v>48</v>
      </c>
      <c r="O15" s="112"/>
    </row>
    <row r="16" spans="2:19" ht="112.1" customHeight="1" thickBot="1" x14ac:dyDescent="0.3">
      <c r="B16" s="7">
        <v>5</v>
      </c>
      <c r="C16" s="73" t="s">
        <v>43</v>
      </c>
      <c r="D16" s="74"/>
      <c r="E16" s="75"/>
      <c r="F16" s="8">
        <v>1980</v>
      </c>
      <c r="G16" s="8"/>
      <c r="H16" s="8" t="s">
        <v>23</v>
      </c>
      <c r="I16" s="73" t="s">
        <v>22</v>
      </c>
      <c r="J16" s="75"/>
      <c r="K16" s="10">
        <f t="shared" si="0"/>
        <v>600000</v>
      </c>
      <c r="L16" s="49" t="str">
        <f t="shared" si="3"/>
        <v/>
      </c>
      <c r="M16" s="50"/>
      <c r="N16" s="111" t="s">
        <v>48</v>
      </c>
      <c r="O16" s="112"/>
    </row>
    <row r="17" spans="2:16" ht="112.1" customHeight="1" thickBot="1" x14ac:dyDescent="0.3">
      <c r="B17" s="7">
        <v>6</v>
      </c>
      <c r="C17" s="73" t="s">
        <v>44</v>
      </c>
      <c r="D17" s="74"/>
      <c r="E17" s="75"/>
      <c r="F17" s="8">
        <v>1983</v>
      </c>
      <c r="G17" s="8"/>
      <c r="H17" s="8" t="s">
        <v>23</v>
      </c>
      <c r="I17" s="73" t="s">
        <v>22</v>
      </c>
      <c r="J17" s="75"/>
      <c r="K17" s="10">
        <f t="shared" si="0"/>
        <v>600000</v>
      </c>
      <c r="L17" s="49" t="str">
        <f t="shared" si="3"/>
        <v/>
      </c>
      <c r="M17" s="50"/>
      <c r="N17" s="111" t="s">
        <v>48</v>
      </c>
      <c r="O17" s="112"/>
    </row>
    <row r="18" spans="2:16" ht="112.1" customHeight="1" thickBot="1" x14ac:dyDescent="0.3">
      <c r="B18" s="7">
        <v>7</v>
      </c>
      <c r="C18" s="73" t="s">
        <v>45</v>
      </c>
      <c r="D18" s="74"/>
      <c r="E18" s="75"/>
      <c r="F18" s="8">
        <v>1983</v>
      </c>
      <c r="G18" s="8"/>
      <c r="H18" s="8" t="s">
        <v>8</v>
      </c>
      <c r="I18" s="73" t="s">
        <v>22</v>
      </c>
      <c r="J18" s="75"/>
      <c r="K18" s="10">
        <f t="shared" si="0"/>
        <v>620000</v>
      </c>
      <c r="L18" s="49" t="str">
        <f t="shared" si="3"/>
        <v/>
      </c>
      <c r="M18" s="50"/>
      <c r="N18" s="111" t="s">
        <v>48</v>
      </c>
      <c r="O18" s="112"/>
      <c r="P18" s="32"/>
    </row>
    <row r="19" spans="2:16" ht="112.1" customHeight="1" thickBot="1" x14ac:dyDescent="0.3">
      <c r="B19" s="7">
        <v>8</v>
      </c>
      <c r="C19" s="115" t="s">
        <v>46</v>
      </c>
      <c r="D19" s="116"/>
      <c r="E19" s="117"/>
      <c r="F19" s="118">
        <v>1974</v>
      </c>
      <c r="G19" s="118"/>
      <c r="H19" s="118" t="s">
        <v>8</v>
      </c>
      <c r="I19" s="115" t="s">
        <v>22</v>
      </c>
      <c r="J19" s="117"/>
      <c r="K19" s="10">
        <f t="shared" si="0"/>
        <v>620000</v>
      </c>
      <c r="L19" s="49" t="str">
        <f t="shared" si="3"/>
        <v/>
      </c>
      <c r="M19" s="50"/>
      <c r="N19" s="119" t="s">
        <v>48</v>
      </c>
      <c r="O19" s="120"/>
      <c r="P19" s="100" t="e" vm="2">
        <v>#VALUE!</v>
      </c>
    </row>
    <row r="20" spans="2:16" ht="112.1" customHeight="1" thickBot="1" x14ac:dyDescent="0.3">
      <c r="B20" s="7">
        <v>9</v>
      </c>
      <c r="C20" s="115" t="s">
        <v>47</v>
      </c>
      <c r="D20" s="116"/>
      <c r="E20" s="117"/>
      <c r="F20" s="118">
        <v>1977</v>
      </c>
      <c r="G20" s="118"/>
      <c r="H20" s="118" t="s">
        <v>9</v>
      </c>
      <c r="I20" s="115" t="s">
        <v>22</v>
      </c>
      <c r="J20" s="117"/>
      <c r="K20" s="10">
        <f t="shared" si="0"/>
        <v>640000</v>
      </c>
      <c r="L20" s="49" t="str">
        <f t="shared" si="3"/>
        <v/>
      </c>
      <c r="M20" s="50"/>
      <c r="N20" s="119" t="s">
        <v>48</v>
      </c>
      <c r="O20" s="120"/>
      <c r="P20" s="100"/>
    </row>
    <row r="21" spans="2:16" ht="112.1" customHeight="1" thickBot="1" x14ac:dyDescent="0.3">
      <c r="B21" s="9">
        <v>10</v>
      </c>
      <c r="C21" s="92"/>
      <c r="D21" s="99"/>
      <c r="E21" s="93"/>
      <c r="F21" s="27"/>
      <c r="G21" s="27"/>
      <c r="H21" s="27"/>
      <c r="I21" s="92"/>
      <c r="J21" s="93"/>
      <c r="K21" s="11" t="str">
        <f t="shared" si="0"/>
        <v/>
      </c>
      <c r="L21" s="49" t="str">
        <f t="shared" si="3"/>
        <v/>
      </c>
      <c r="M21" s="50"/>
      <c r="N21" s="113"/>
      <c r="O21" s="114"/>
      <c r="P21" s="32"/>
    </row>
    <row r="22" spans="2:16" ht="14.45" customHeight="1" x14ac:dyDescent="0.25">
      <c r="B22" s="33"/>
      <c r="C22" s="34"/>
      <c r="D22" s="34"/>
      <c r="E22" s="34"/>
      <c r="F22" s="34"/>
      <c r="G22" s="34"/>
      <c r="H22" s="76" t="s">
        <v>33</v>
      </c>
      <c r="I22" s="76"/>
      <c r="J22" s="76"/>
      <c r="K22" s="36" t="s">
        <v>6</v>
      </c>
      <c r="L22" s="51" t="s">
        <v>30</v>
      </c>
      <c r="M22" s="51"/>
      <c r="N22" s="101"/>
      <c r="O22" s="102"/>
      <c r="P22" s="35"/>
    </row>
    <row r="23" spans="2:16" x14ac:dyDescent="0.25">
      <c r="B23" s="15"/>
      <c r="C23" s="15"/>
      <c r="D23" s="15"/>
      <c r="E23" s="16"/>
      <c r="G23" s="13" t="s">
        <v>13</v>
      </c>
      <c r="H23" s="89">
        <f>SUM(K23:M23)</f>
        <v>5400000</v>
      </c>
      <c r="I23" s="89"/>
      <c r="J23" s="89"/>
      <c r="K23" s="37">
        <f>SUM(K12:K21)</f>
        <v>5400000</v>
      </c>
      <c r="L23" s="48">
        <f>SUM(L12:L21)</f>
        <v>0</v>
      </c>
      <c r="M23" s="48">
        <f>SUM(M12:M21)</f>
        <v>0</v>
      </c>
      <c r="N23" s="103"/>
      <c r="O23" s="104"/>
    </row>
    <row r="24" spans="2:16" x14ac:dyDescent="0.25">
      <c r="B24" s="15"/>
      <c r="C24" s="15"/>
      <c r="D24" s="15"/>
      <c r="E24" s="16"/>
      <c r="F24" s="15"/>
      <c r="G24" s="26" t="s">
        <v>37</v>
      </c>
      <c r="H24" s="58" t="str">
        <f>IF(I8="?","",IF(OR(I8=1,I8=2),1200000,IF(I8&gt;=3,1800000,"")))</f>
        <v/>
      </c>
      <c r="I24" s="59"/>
      <c r="J24" s="60"/>
    </row>
    <row r="25" spans="2:16" x14ac:dyDescent="0.25">
      <c r="B25" s="15"/>
      <c r="C25" s="15"/>
      <c r="D25" s="15"/>
      <c r="E25" s="16"/>
      <c r="F25" s="15"/>
      <c r="G25" s="26" t="s">
        <v>38</v>
      </c>
      <c r="H25" s="58">
        <v>800000</v>
      </c>
      <c r="I25" s="59"/>
      <c r="J25" s="60"/>
    </row>
    <row r="26" spans="2:16" x14ac:dyDescent="0.25">
      <c r="B26" s="15"/>
      <c r="C26" s="15"/>
      <c r="D26" s="15"/>
      <c r="E26" s="16"/>
      <c r="F26" s="15"/>
      <c r="G26" s="47" t="s">
        <v>28</v>
      </c>
      <c r="H26" s="55">
        <f>IF(H23="","",SUM(H23:J25))</f>
        <v>6200000</v>
      </c>
      <c r="I26" s="56"/>
      <c r="J26" s="57"/>
    </row>
  </sheetData>
  <sheetProtection algorithmName="SHA-512" hashValue="p9cjAwStU46myRoRgVSPET4iF234vEMH+TsCZ1MHIvJhpJlFlRtmHe7BajBuEN/Q8SM0CvU/fhHDe9Y5LIPodg==" saltValue="xTW8VRrqsvxHeOVUOhoSDA==" spinCount="100000" sheet="1" formatCells="0"/>
  <mergeCells count="76">
    <mergeCell ref="N22:O22"/>
    <mergeCell ref="N23:O23"/>
    <mergeCell ref="N12:O12"/>
    <mergeCell ref="N10:O10"/>
    <mergeCell ref="N11:O11"/>
    <mergeCell ref="N13:O13"/>
    <mergeCell ref="N14:O14"/>
    <mergeCell ref="N15:O15"/>
    <mergeCell ref="N16:O16"/>
    <mergeCell ref="N17:O17"/>
    <mergeCell ref="N18:O18"/>
    <mergeCell ref="N19:O19"/>
    <mergeCell ref="N20:O20"/>
    <mergeCell ref="N21:O21"/>
    <mergeCell ref="P12:P13"/>
    <mergeCell ref="C21:E21"/>
    <mergeCell ref="C16:E16"/>
    <mergeCell ref="C17:E17"/>
    <mergeCell ref="C18:E18"/>
    <mergeCell ref="C19:E19"/>
    <mergeCell ref="L20:M20"/>
    <mergeCell ref="I20:J20"/>
    <mergeCell ref="C20:E20"/>
    <mergeCell ref="P19:P20"/>
    <mergeCell ref="L11:M11"/>
    <mergeCell ref="L12:M12"/>
    <mergeCell ref="L13:M13"/>
    <mergeCell ref="L14:M14"/>
    <mergeCell ref="L10:M10"/>
    <mergeCell ref="B10:B11"/>
    <mergeCell ref="F10:F11"/>
    <mergeCell ref="G10:G11"/>
    <mergeCell ref="H23:J23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1:J21"/>
    <mergeCell ref="C15:E15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C8:E8"/>
    <mergeCell ref="H26:J26"/>
    <mergeCell ref="H24:J24"/>
    <mergeCell ref="H5:I5"/>
    <mergeCell ref="H6:I6"/>
    <mergeCell ref="I8:J8"/>
    <mergeCell ref="G8:H8"/>
    <mergeCell ref="C10:E11"/>
    <mergeCell ref="C12:E12"/>
    <mergeCell ref="C13:E13"/>
    <mergeCell ref="C14:E14"/>
    <mergeCell ref="H22:J22"/>
    <mergeCell ref="H25:J25"/>
    <mergeCell ref="L23:M23"/>
    <mergeCell ref="L15:M15"/>
    <mergeCell ref="L21:M21"/>
    <mergeCell ref="L16:M16"/>
    <mergeCell ref="L17:M17"/>
    <mergeCell ref="L18:M18"/>
    <mergeCell ref="L19:M19"/>
    <mergeCell ref="L22:M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Binh Nguyen Duc</cp:lastModifiedBy>
  <dcterms:created xsi:type="dcterms:W3CDTF">2024-02-19T01:35:45Z</dcterms:created>
  <dcterms:modified xsi:type="dcterms:W3CDTF">2026-03-20T10:50:35Z</dcterms:modified>
</cp:coreProperties>
</file>