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4\cac doi dk\"/>
    </mc:Choice>
  </mc:AlternateContent>
  <xr:revisionPtr revIDLastSave="0" documentId="13_ncr:1_{C27CB2B3-9795-4F1B-A5A8-BC2291F97B92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<sst xmlns="http://schemas.openxmlformats.org/spreadsheetml/2006/main" count="71" uniqueCount="47">
  <si>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</si>
  <si>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</si>
  <si>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</si>
  <si>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</si>
  <si>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</si>
  <si>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</si>
  <si>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</si>
  <si>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</si>
  <si>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</si>
  <si>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</si>
  <si>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</si>
  <si>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</si>
  <si>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</si>
  <si>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</si>
  <si>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</si>
  <si>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</si>
  <si>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</si>
  <si>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</si>
  <si>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</si>
  <si>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</si>
  <si>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</si>
  <si>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</si>
  <si>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</si>
  <si>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</si>
  <si>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</si>
  <si>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</si>
  <si>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</si>
  <si>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</si>
  <si>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</si>
  <si>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</si>
  <si>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TT BB Lê Huy 1</t>
  </si>
  <si>
    <t>Lê Thị Mỹ Hạnh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</si>
  <si>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088.847.2555</t>
    </r>
  </si>
  <si>
    <t>T4</t>
  </si>
  <si>
    <t>Nguyễn Thị Uyển Ly</t>
  </si>
  <si>
    <t>Nguyễn Quý Sơn</t>
  </si>
  <si>
    <t>Trần Minh Phương Thảo</t>
  </si>
  <si>
    <t>Dương Thị Nhung</t>
  </si>
  <si>
    <t>Trần Vũ Nam</t>
  </si>
  <si>
    <t>Trần Vũ Hiệp</t>
  </si>
  <si>
    <t>Nguyễn Duy Linh</t>
  </si>
  <si>
    <t>Vđv cũ</t>
  </si>
  <si>
    <t>Vđv mới</t>
  </si>
  <si>
    <t>250 phố Minh Khai, quận Hai Bà Trưng, Ha Nội</t>
  </si>
  <si>
    <t>Hạnh Lê</t>
  </si>
  <si>
    <t>x</t>
  </si>
  <si>
    <t xml:space="preserve">Trần Thế Long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</si>
</sst>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png"/><Relationship Id="rId4" Type="http://schemas.openxmlformats.org/officeDocument/2006/relationships/image" Target="../media/image4.jp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83820</xdr:colOff>
      <xdr:row>10</xdr:row>
      <xdr:rowOff>22860</xdr:rowOff>
    </xdr:from>
    <xdr:to>
      <xdr:col>6</xdr:col>
      <xdr:colOff>1341120</xdr:colOff>
      <xdr:row>10</xdr:row>
      <xdr:rowOff>1394460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53D7E1-A9EE-2179-2232-F83B31C49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201168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11</xdr:row>
      <xdr:rowOff>22860</xdr:rowOff>
    </xdr:from>
    <xdr:to>
      <xdr:col>6</xdr:col>
      <xdr:colOff>1330960</xdr:colOff>
      <xdr:row>11</xdr:row>
      <xdr:rowOff>1394460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EACAA2D-264F-0FF5-7C39-87A837FBA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180" y="3429000"/>
          <a:ext cx="12319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12</xdr:row>
      <xdr:rowOff>22860</xdr:rowOff>
    </xdr:from>
    <xdr:to>
      <xdr:col>6</xdr:col>
      <xdr:colOff>1341120</xdr:colOff>
      <xdr:row>12</xdr:row>
      <xdr:rowOff>1394460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3F41746-C6AE-1B61-51F6-E7C6FECCB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484632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13</xdr:row>
      <xdr:rowOff>22860</xdr:rowOff>
    </xdr:from>
    <xdr:to>
      <xdr:col>6</xdr:col>
      <xdr:colOff>1376172</xdr:colOff>
      <xdr:row>13</xdr:row>
      <xdr:rowOff>1394460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2468D18-470D-B7BB-73FC-0911EFC77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7460" y="6263640"/>
          <a:ext cx="1322832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14</xdr:row>
      <xdr:rowOff>22860</xdr:rowOff>
    </xdr:from>
    <xdr:to>
      <xdr:col>6</xdr:col>
      <xdr:colOff>1339215</xdr:colOff>
      <xdr:row>14</xdr:row>
      <xdr:rowOff>1394460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4A2D8B8-76DF-F2A6-FF15-CE2F9D274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7680960"/>
          <a:ext cx="12477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106680</xdr:colOff>
      <xdr:row>15</xdr:row>
      <xdr:rowOff>22860</xdr:rowOff>
    </xdr:from>
    <xdr:to>
      <xdr:col>6</xdr:col>
      <xdr:colOff>1325880</xdr:colOff>
      <xdr:row>15</xdr:row>
      <xdr:rowOff>1394460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FAA2EB5-6914-19E2-0C8C-1207689AF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9098280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16</xdr:row>
      <xdr:rowOff>22860</xdr:rowOff>
    </xdr:from>
    <xdr:to>
      <xdr:col>6</xdr:col>
      <xdr:colOff>1329690</xdr:colOff>
      <xdr:row>16</xdr:row>
      <xdr:rowOff>1394460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4F9AE0A-9D19-A8D9-F9B1-3108BAC76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10515600"/>
          <a:ext cx="1238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</xdr:colOff>
      <xdr:row>18</xdr:row>
      <xdr:rowOff>22860</xdr:rowOff>
    </xdr:from>
    <xdr:to>
      <xdr:col>6</xdr:col>
      <xdr:colOff>1357745</xdr:colOff>
      <xdr:row>18</xdr:row>
      <xdr:rowOff>1394460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84F9E6D-82ED-69CE-5E52-AE7A6F099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080" y="13350240"/>
          <a:ext cx="129678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17</xdr:row>
      <xdr:rowOff>76199</xdr:rowOff>
    </xdr:from>
    <xdr:to>
      <xdr:col>6</xdr:col>
      <xdr:colOff>1285875</xdr:colOff>
      <xdr:row>17</xdr:row>
      <xdr:rowOff>1343025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315072-BDDE-D5CA-7178-3A74F9E6F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2001499"/>
          <a:ext cx="1247775" cy="1266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200025</xdr:colOff>
      <xdr:row>17</xdr:row>
      <xdr:rowOff>19051</xdr:rowOff>
    </xdr:from>
    <xdr:to>
      <xdr:col>17</xdr:col>
      <xdr:colOff>495300</xdr:colOff>
      <xdr:row>17</xdr:row>
      <xdr:rowOff>1322979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B5A25D7-85DD-E140-B1A6-F80570BCF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1944351"/>
          <a:ext cx="2066925" cy="1303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9" workbookViewId="0">
      <selection activeCell="H13" sqref="H13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40" t="s">
        <v>19</v>
      </c>
      <c r="C3" s="40"/>
      <c r="D3" s="40"/>
      <c r="E3" s="41"/>
      <c r="F3" s="42" t="s">
        <v>30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25">
      <c r="B4" s="40" t="s">
        <v>28</v>
      </c>
      <c r="C4" s="41"/>
      <c r="D4" s="42" t="s">
        <v>43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25">
      <c r="B5" s="40" t="s">
        <v>29</v>
      </c>
      <c r="C5" s="40"/>
      <c r="D5" s="41"/>
      <c r="E5" s="48" t="s">
        <v>31</v>
      </c>
      <c r="F5" s="49"/>
      <c r="G5" s="37" t="s">
        <v>32</v>
      </c>
      <c r="H5" s="38" t="s">
        <v>15</v>
      </c>
      <c r="I5" s="39"/>
      <c r="J5" s="45" t="s">
        <v>44</v>
      </c>
      <c r="K5" s="46"/>
      <c r="L5" s="47"/>
      <c r="M5" s="30" t="s">
        <v>24</v>
      </c>
      <c r="N5" s="31">
        <v>500000</v>
      </c>
    </row>
    <row r="6" spans="2:19" ht="18" customHeight="1" x14ac:dyDescent="0.25">
      <c r="B6" s="40" t="s">
        <v>27</v>
      </c>
      <c r="C6" s="41"/>
      <c r="D6" s="45"/>
      <c r="E6" s="46"/>
      <c r="F6" s="47"/>
      <c r="G6" s="37" t="s">
        <v>25</v>
      </c>
      <c r="H6" s="38" t="s">
        <v>15</v>
      </c>
      <c r="I6" s="39"/>
      <c r="J6" s="45"/>
      <c r="K6" s="46"/>
      <c r="L6" s="47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55" t="s">
        <v>0</v>
      </c>
      <c r="C9" s="58" t="s">
        <v>1</v>
      </c>
      <c r="D9" s="69"/>
      <c r="E9" s="59"/>
      <c r="F9" s="55" t="s">
        <v>2</v>
      </c>
      <c r="G9" s="55" t="s">
        <v>3</v>
      </c>
      <c r="H9" s="4" t="s">
        <v>4</v>
      </c>
      <c r="I9" s="58" t="s">
        <v>13</v>
      </c>
      <c r="J9" s="59"/>
      <c r="K9" s="3" t="s">
        <v>8</v>
      </c>
      <c r="L9" s="65" t="s">
        <v>6</v>
      </c>
      <c r="M9" s="66"/>
      <c r="N9" s="5" t="s">
        <v>7</v>
      </c>
      <c r="S9" s="6"/>
    </row>
    <row r="10" spans="2:19" ht="15" customHeight="1" thickBot="1" x14ac:dyDescent="0.3">
      <c r="B10" s="56"/>
      <c r="C10" s="70"/>
      <c r="D10" s="71"/>
      <c r="E10" s="72"/>
      <c r="F10" s="56"/>
      <c r="G10" s="56"/>
      <c r="H10" s="7" t="s">
        <v>10</v>
      </c>
      <c r="I10" s="60" t="s">
        <v>14</v>
      </c>
      <c r="J10" s="61"/>
      <c r="K10" s="8" t="s">
        <v>9</v>
      </c>
      <c r="L10" s="74" t="s">
        <v>26</v>
      </c>
      <c r="M10" s="75"/>
      <c r="N10" s="9" t="s">
        <v>5</v>
      </c>
      <c r="S10" s="10"/>
    </row>
    <row r="11" spans="2:19" ht="112.15" customHeight="1" thickBot="1" x14ac:dyDescent="0.3">
      <c r="B11" s="11">
        <v>1</v>
      </c>
      <c r="C11" s="52" t="s">
        <v>31</v>
      </c>
      <c r="D11" s="73"/>
      <c r="E11" s="53"/>
      <c r="F11" s="12">
        <v>1978</v>
      </c>
      <c r="G11" s="12"/>
      <c r="H11" s="12" t="s">
        <v>33</v>
      </c>
      <c r="I11" s="52" t="s">
        <v>41</v>
      </c>
      <c r="J11" s="53"/>
      <c r="K11" s="16">
        <f t="shared" ref="K11" si="0">IF(C11="","",IF(H11="T7",N$5,IF(H11="T6",N$3,IF(H11="T5",N$4,IF(H11="T4",N$5,IF(H11="T3",N$6,IF(H11="T2",N$7,"")))))))</f>
        <v>500000</v>
      </c>
      <c r="L11" s="50" t="str">
        <f t="shared" ref="L11" si="1">IF(F11="","",IF(K$2-F11&gt;=65,-40000,IF(OR(K$2-F11&gt;=60,K$2-F11&lt;15),-30000,"")))</f>
        <v/>
      </c>
      <c r="M11" s="51"/>
      <c r="N11" s="17">
        <f t="shared" ref="N11" si="2">IF(OR(C11="",K11=""),"",40000)</f>
        <v>40000</v>
      </c>
      <c r="O11" s="1" t="s">
        <v>45</v>
      </c>
    </row>
    <row r="12" spans="2:19" ht="112.15" customHeight="1" thickBot="1" x14ac:dyDescent="0.3">
      <c r="B12" s="11">
        <v>2</v>
      </c>
      <c r="C12" s="52" t="s">
        <v>34</v>
      </c>
      <c r="D12" s="73"/>
      <c r="E12" s="53"/>
      <c r="F12" s="12">
        <v>2001</v>
      </c>
      <c r="G12" s="12"/>
      <c r="H12" s="12" t="s">
        <v>33</v>
      </c>
      <c r="I12" s="52" t="s">
        <v>42</v>
      </c>
      <c r="J12" s="53"/>
      <c r="K12" s="16">
        <f t="shared" ref="K12:K20" si="3">IF(C12="","",IF(H12="T7",N$5,IF(H12="T6",N$3,IF(H12="T5",N$4,IF(H12="T4",N$5,IF(H12="T3",N$6,IF(H12="T2",N$7,"")))))))</f>
        <v>500000</v>
      </c>
      <c r="L12" s="50" t="str">
        <f t="shared" ref="L12:L20" si="4">IF(F12="","",IF(K$2-F12&gt;=65,-40000,IF(OR(K$2-F12&gt;=60,K$2-F12&lt;15),-30000,"")))</f>
        <v/>
      </c>
      <c r="M12" s="51"/>
      <c r="N12" s="17">
        <f t="shared" ref="N12:N20" si="5">IF(OR(C12="",K12=""),"",40000)</f>
        <v>40000</v>
      </c>
      <c r="O12" s="1" t="s">
        <v>45</v>
      </c>
    </row>
    <row r="13" spans="2:19" ht="112.15" customHeight="1" thickBot="1" x14ac:dyDescent="0.3">
      <c r="B13" s="11">
        <v>3</v>
      </c>
      <c r="C13" s="52" t="s">
        <v>35</v>
      </c>
      <c r="D13" s="73"/>
      <c r="E13" s="53"/>
      <c r="F13" s="12">
        <v>1993</v>
      </c>
      <c r="G13" s="12"/>
      <c r="H13" s="12" t="s">
        <v>20</v>
      </c>
      <c r="I13" s="52" t="s">
        <v>42</v>
      </c>
      <c r="J13" s="53"/>
      <c r="K13" s="16">
        <f t="shared" si="3"/>
        <v>460000</v>
      </c>
      <c r="L13" s="50" t="str">
        <f t="shared" si="4"/>
        <v/>
      </c>
      <c r="M13" s="51"/>
      <c r="N13" s="17">
        <f t="shared" si="5"/>
        <v>40000</v>
      </c>
      <c r="O13" s="1" t="s">
        <v>45</v>
      </c>
    </row>
    <row r="14" spans="2:19" ht="112.15" customHeight="1" thickBot="1" x14ac:dyDescent="0.3">
      <c r="B14" s="11">
        <v>4</v>
      </c>
      <c r="C14" s="52" t="s">
        <v>36</v>
      </c>
      <c r="D14" s="73"/>
      <c r="E14" s="53"/>
      <c r="F14" s="12">
        <v>1996</v>
      </c>
      <c r="G14" s="12"/>
      <c r="H14" s="12" t="s">
        <v>33</v>
      </c>
      <c r="I14" s="52" t="s">
        <v>42</v>
      </c>
      <c r="J14" s="53"/>
      <c r="K14" s="16">
        <f t="shared" si="3"/>
        <v>500000</v>
      </c>
      <c r="L14" s="50" t="str">
        <f t="shared" si="4"/>
        <v/>
      </c>
      <c r="M14" s="51"/>
      <c r="N14" s="17">
        <f t="shared" si="5"/>
        <v>40000</v>
      </c>
      <c r="O14" s="1" t="s">
        <v>45</v>
      </c>
    </row>
    <row r="15" spans="2:19" ht="112.15" customHeight="1" thickBot="1" x14ac:dyDescent="0.3">
      <c r="B15" s="11">
        <v>5</v>
      </c>
      <c r="C15" s="52" t="s">
        <v>37</v>
      </c>
      <c r="D15" s="73"/>
      <c r="E15" s="53"/>
      <c r="F15" s="12">
        <v>1999</v>
      </c>
      <c r="G15" s="12"/>
      <c r="H15" s="12" t="s">
        <v>33</v>
      </c>
      <c r="I15" s="52" t="s">
        <v>42</v>
      </c>
      <c r="J15" s="53"/>
      <c r="K15" s="16">
        <f t="shared" si="3"/>
        <v>500000</v>
      </c>
      <c r="L15" s="50" t="str">
        <f t="shared" si="4"/>
        <v/>
      </c>
      <c r="M15" s="51"/>
      <c r="N15" s="17">
        <f t="shared" si="5"/>
        <v>40000</v>
      </c>
      <c r="O15" s="1" t="s">
        <v>45</v>
      </c>
    </row>
    <row r="16" spans="2:19" ht="112.15" customHeight="1" thickBot="1" x14ac:dyDescent="0.3">
      <c r="B16" s="11">
        <v>6</v>
      </c>
      <c r="C16" s="52" t="s">
        <v>38</v>
      </c>
      <c r="D16" s="73"/>
      <c r="E16" s="53"/>
      <c r="F16" s="12">
        <v>2006</v>
      </c>
      <c r="G16" s="12"/>
      <c r="H16" s="12" t="s">
        <v>33</v>
      </c>
      <c r="I16" s="52" t="s">
        <v>42</v>
      </c>
      <c r="J16" s="53"/>
      <c r="K16" s="16">
        <f t="shared" si="3"/>
        <v>500000</v>
      </c>
      <c r="L16" s="50" t="str">
        <f t="shared" si="4"/>
        <v/>
      </c>
      <c r="M16" s="51"/>
      <c r="N16" s="17">
        <f t="shared" si="5"/>
        <v>40000</v>
      </c>
      <c r="O16" s="1" t="s">
        <v>45</v>
      </c>
    </row>
    <row r="17" spans="2:15" ht="112.15" customHeight="1" thickBot="1" x14ac:dyDescent="0.3">
      <c r="B17" s="11">
        <v>7</v>
      </c>
      <c r="C17" s="52" t="s">
        <v>39</v>
      </c>
      <c r="D17" s="73"/>
      <c r="E17" s="53"/>
      <c r="F17" s="12">
        <v>1995</v>
      </c>
      <c r="G17" s="12"/>
      <c r="H17" s="12" t="s">
        <v>11</v>
      </c>
      <c r="I17" s="52" t="s">
        <v>42</v>
      </c>
      <c r="J17" s="53"/>
      <c r="K17" s="16">
        <f t="shared" si="3"/>
        <v>520000</v>
      </c>
      <c r="L17" s="50" t="str">
        <f t="shared" si="4"/>
        <v/>
      </c>
      <c r="M17" s="51"/>
      <c r="N17" s="17">
        <f t="shared" si="5"/>
        <v>40000</v>
      </c>
      <c r="O17" s="1" t="s">
        <v>45</v>
      </c>
    </row>
    <row r="18" spans="2:15" ht="112.15" customHeight="1" thickBot="1" x14ac:dyDescent="0.3">
      <c r="B18" s="11">
        <v>8</v>
      </c>
      <c r="C18" s="52" t="s">
        <v>46</v>
      </c>
      <c r="D18" s="73"/>
      <c r="E18" s="53"/>
      <c r="F18" s="12">
        <v>1978</v>
      </c>
      <c r="G18" s="12"/>
      <c r="H18" s="12" t="s">
        <v>33</v>
      </c>
      <c r="I18" s="52" t="s">
        <v>42</v>
      </c>
      <c r="J18" s="53"/>
      <c r="K18" s="16">
        <f t="shared" si="3"/>
        <v>500000</v>
      </c>
      <c r="L18" s="50" t="str">
        <f t="shared" si="4"/>
        <v/>
      </c>
      <c r="M18" s="51"/>
      <c r="N18" s="17">
        <f t="shared" si="5"/>
        <v>40000</v>
      </c>
    </row>
    <row r="19" spans="2:15" ht="112.15" customHeight="1" thickBot="1" x14ac:dyDescent="0.3">
      <c r="B19" s="11">
        <v>9</v>
      </c>
      <c r="C19" s="52" t="s">
        <v>40</v>
      </c>
      <c r="D19" s="73"/>
      <c r="E19" s="53"/>
      <c r="F19" s="12">
        <v>1991</v>
      </c>
      <c r="G19" s="12"/>
      <c r="H19" s="12" t="s">
        <v>11</v>
      </c>
      <c r="I19" s="52" t="s">
        <v>41</v>
      </c>
      <c r="J19" s="53"/>
      <c r="K19" s="16">
        <f t="shared" si="3"/>
        <v>520000</v>
      </c>
      <c r="L19" s="50" t="str">
        <f t="shared" si="4"/>
        <v/>
      </c>
      <c r="M19" s="51"/>
      <c r="N19" s="17">
        <f t="shared" si="5"/>
        <v>40000</v>
      </c>
      <c r="O19" s="1" t="s">
        <v>45</v>
      </c>
    </row>
    <row r="20" spans="2:15" ht="112.15" customHeight="1" thickBot="1" x14ac:dyDescent="0.3">
      <c r="B20" s="13">
        <v>10</v>
      </c>
      <c r="C20" s="62"/>
      <c r="D20" s="63"/>
      <c r="E20" s="64"/>
      <c r="F20" s="14"/>
      <c r="G20" s="14"/>
      <c r="H20" s="14"/>
      <c r="I20" s="52"/>
      <c r="J20" s="53"/>
      <c r="K20" s="18" t="str">
        <f t="shared" si="3"/>
        <v/>
      </c>
      <c r="L20" s="50" t="str">
        <f t="shared" si="4"/>
        <v/>
      </c>
      <c r="M20" s="51"/>
      <c r="N20" s="17" t="str">
        <f t="shared" si="5"/>
        <v/>
      </c>
    </row>
    <row r="21" spans="2:15" x14ac:dyDescent="0.25">
      <c r="B21" s="22"/>
      <c r="C21" s="22"/>
      <c r="D21" s="22"/>
      <c r="E21" s="23"/>
      <c r="G21" s="20" t="s">
        <v>16</v>
      </c>
      <c r="H21" s="57">
        <f>SUM(K21:N21)</f>
        <v>4860000</v>
      </c>
      <c r="I21" s="57"/>
      <c r="J21" s="57"/>
      <c r="K21" s="15">
        <f>SUM(K11:K20)</f>
        <v>4500000</v>
      </c>
      <c r="L21" s="54">
        <f t="shared" ref="L21:N21" si="6">SUM(L11:L20)</f>
        <v>0</v>
      </c>
      <c r="M21" s="54">
        <f t="shared" si="6"/>
        <v>0</v>
      </c>
      <c r="N21" s="15">
        <f t="shared" si="6"/>
        <v>360000</v>
      </c>
    </row>
    <row r="22" spans="2:15" x14ac:dyDescent="0.25">
      <c r="B22" s="22"/>
      <c r="C22" s="22"/>
      <c r="D22" s="22"/>
      <c r="E22" s="23"/>
      <c r="F22" s="22"/>
      <c r="G22" s="23"/>
      <c r="H22" s="67">
        <v>4000000</v>
      </c>
      <c r="I22" s="67"/>
      <c r="J22" s="67"/>
    </row>
    <row r="23" spans="2:15" x14ac:dyDescent="0.25">
      <c r="B23" s="22"/>
      <c r="C23" s="22"/>
      <c r="D23" s="22"/>
      <c r="E23" s="23"/>
      <c r="F23" s="22"/>
      <c r="G23" s="23"/>
      <c r="H23" s="67">
        <f>H21+H22</f>
        <v>8860000</v>
      </c>
      <c r="I23" s="68"/>
      <c r="J23" s="68"/>
    </row>
  </sheetData>
  <sheetProtection algorithmName="SHA-512" hashValue="/J/cT4i17Ye65zNA/HNbS3NM4Strqe9uP4DKpcVfwFgIARvUao2RVW7jaZX187Zvv5tL2zoHYhdofVluxMT2jw==" saltValue="jkcH2APztC4ZnVlzTIpz/Q==" spinCount="100000" sheet="1" scenarios="1"/>
  <mergeCells count="54">
    <mergeCell ref="L9:M9"/>
    <mergeCell ref="H22:J22"/>
    <mergeCell ref="H23:J23"/>
    <mergeCell ref="C9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L10:M10"/>
    <mergeCell ref="L11:M11"/>
    <mergeCell ref="L12:M12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L13:M13"/>
    <mergeCell ref="I20:J20"/>
    <mergeCell ref="L19:M19"/>
    <mergeCell ref="L20:M20"/>
    <mergeCell ref="L21:M21"/>
    <mergeCell ref="L14:M14"/>
    <mergeCell ref="L15:M15"/>
    <mergeCell ref="L16:M16"/>
    <mergeCell ref="L17:M17"/>
    <mergeCell ref="L18:M18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2024-04-02T05:50:11Z</dcterms:modified>
</cp:coreProperties>
</file>